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320" windowHeight="9750" tabRatio="601"/>
  </bookViews>
  <sheets>
    <sheet name="88 учреждений" sheetId="1" r:id="rId1"/>
  </sheets>
  <definedNames>
    <definedName name="_xlnm.Print_Titles" localSheetId="0">'88 учреждений'!$1:$2</definedName>
    <definedName name="_xlnm.Print_Area" localSheetId="0">'88 учреждений'!$A$1:$BQ$117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80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51"/>
  <c r="BC113"/>
  <c r="BC108"/>
  <c r="BC99"/>
  <c r="BC94"/>
  <c r="BC91"/>
  <c r="BC82"/>
  <c r="BC74"/>
  <c r="BC61"/>
  <c r="BD51"/>
  <c r="BC51"/>
  <c r="BC45"/>
  <c r="BC40"/>
  <c r="BC32"/>
  <c r="BC25"/>
  <c r="BC18"/>
  <c r="BC6"/>
  <c r="AV18"/>
  <c r="AV25"/>
  <c r="AV32"/>
  <c r="AV40"/>
  <c r="AV45"/>
  <c r="AV51"/>
  <c r="AV61"/>
  <c r="AV74"/>
  <c r="AW74"/>
  <c r="AV82"/>
  <c r="AV91"/>
  <c r="AV94"/>
  <c r="AV99"/>
  <c r="AV108"/>
  <c r="AV113"/>
  <c r="X18"/>
  <c r="D77"/>
  <c r="D78"/>
  <c r="D76"/>
  <c r="D75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X74"/>
  <c r="AY74"/>
  <c r="AZ74"/>
  <c r="BA74"/>
  <c r="BB74"/>
  <c r="BD74"/>
  <c r="BE74"/>
  <c r="BF74"/>
  <c r="BG74"/>
  <c r="BH74"/>
  <c r="BI74"/>
  <c r="BJ74"/>
  <c r="BK74"/>
  <c r="BL74"/>
  <c r="BM74"/>
  <c r="BN74"/>
  <c r="BO74"/>
  <c r="BP74"/>
  <c r="D74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W51"/>
  <c r="AX51"/>
  <c r="AY51"/>
  <c r="AZ51"/>
  <c r="BA51"/>
  <c r="BB51"/>
  <c r="BE51"/>
  <c r="BF51"/>
  <c r="BG51"/>
  <c r="BH51"/>
  <c r="BI51"/>
  <c r="BJ51"/>
  <c r="BK51"/>
  <c r="BL51"/>
  <c r="BM51"/>
  <c r="BN51"/>
  <c r="BO51"/>
  <c r="BP51"/>
  <c r="G51"/>
  <c r="BI6"/>
  <c r="BJ6"/>
  <c r="BM6"/>
  <c r="BP91"/>
  <c r="BL91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G113"/>
  <c r="H108"/>
  <c r="I108"/>
  <c r="J108"/>
  <c r="K108"/>
  <c r="L108"/>
  <c r="M108"/>
  <c r="N108"/>
  <c r="O108"/>
  <c r="P108"/>
  <c r="Q108"/>
  <c r="R108"/>
  <c r="S108"/>
  <c r="T108"/>
  <c r="G108"/>
  <c r="H99"/>
  <c r="I99"/>
  <c r="J99"/>
  <c r="K99"/>
  <c r="L99"/>
  <c r="M99"/>
  <c r="N99"/>
  <c r="O99"/>
  <c r="P99"/>
  <c r="Q99"/>
  <c r="R99"/>
  <c r="S99"/>
  <c r="T99"/>
  <c r="G99"/>
  <c r="H94"/>
  <c r="I94"/>
  <c r="J94"/>
  <c r="K94"/>
  <c r="L94"/>
  <c r="M94"/>
  <c r="N94"/>
  <c r="O94"/>
  <c r="P94"/>
  <c r="Q94"/>
  <c r="R94"/>
  <c r="S94"/>
  <c r="T94"/>
  <c r="G94"/>
  <c r="H91"/>
  <c r="I91"/>
  <c r="J91"/>
  <c r="K91"/>
  <c r="L91"/>
  <c r="M91"/>
  <c r="N91"/>
  <c r="O91"/>
  <c r="P91"/>
  <c r="Q91"/>
  <c r="R91"/>
  <c r="S91"/>
  <c r="T91"/>
  <c r="G91"/>
  <c r="H82"/>
  <c r="H80" s="1"/>
  <c r="I82"/>
  <c r="J82"/>
  <c r="J80" s="1"/>
  <c r="K82"/>
  <c r="L82"/>
  <c r="L80" s="1"/>
  <c r="M82"/>
  <c r="M80" s="1"/>
  <c r="N82"/>
  <c r="N80" s="1"/>
  <c r="O82"/>
  <c r="P82"/>
  <c r="Q82"/>
  <c r="R82"/>
  <c r="R80" s="1"/>
  <c r="S82"/>
  <c r="T82"/>
  <c r="T80" s="1"/>
  <c r="G82"/>
  <c r="G80" s="1"/>
  <c r="H61"/>
  <c r="I61"/>
  <c r="J61"/>
  <c r="K61"/>
  <c r="L61"/>
  <c r="M61"/>
  <c r="N61"/>
  <c r="O61"/>
  <c r="P61"/>
  <c r="Q61"/>
  <c r="R61"/>
  <c r="S61"/>
  <c r="T61"/>
  <c r="G61"/>
  <c r="BQ51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W18"/>
  <c r="AX18"/>
  <c r="AY18"/>
  <c r="AZ18"/>
  <c r="BA18"/>
  <c r="BB18"/>
  <c r="BD18"/>
  <c r="BE18"/>
  <c r="BF18"/>
  <c r="BG18"/>
  <c r="BH18"/>
  <c r="BI18"/>
  <c r="BJ18"/>
  <c r="BK18"/>
  <c r="BL18"/>
  <c r="BM18"/>
  <c r="BN18"/>
  <c r="BO18"/>
  <c r="BP18"/>
  <c r="BQ18"/>
  <c r="H45"/>
  <c r="AD108"/>
  <c r="V91"/>
  <c r="V108"/>
  <c r="W108"/>
  <c r="X108"/>
  <c r="Y108"/>
  <c r="Z108"/>
  <c r="AA108"/>
  <c r="AB108"/>
  <c r="AC108"/>
  <c r="AE108"/>
  <c r="AF108"/>
  <c r="U108"/>
  <c r="V99"/>
  <c r="W99"/>
  <c r="X99"/>
  <c r="Y99"/>
  <c r="Z99"/>
  <c r="AA99"/>
  <c r="AB99"/>
  <c r="AC99"/>
  <c r="AD99"/>
  <c r="AE99"/>
  <c r="AF99"/>
  <c r="U99"/>
  <c r="V94"/>
  <c r="W94"/>
  <c r="X94"/>
  <c r="Y94"/>
  <c r="Z94"/>
  <c r="AA94"/>
  <c r="AB94"/>
  <c r="AC94"/>
  <c r="AD94"/>
  <c r="AE94"/>
  <c r="AF94"/>
  <c r="U94"/>
  <c r="W91"/>
  <c r="X91"/>
  <c r="Y91"/>
  <c r="Z91"/>
  <c r="AA91"/>
  <c r="AB91"/>
  <c r="AC91"/>
  <c r="AD91"/>
  <c r="AE91"/>
  <c r="AF91"/>
  <c r="U91"/>
  <c r="V82"/>
  <c r="V80" s="1"/>
  <c r="W82"/>
  <c r="X82"/>
  <c r="Y82"/>
  <c r="Z82"/>
  <c r="Z80" s="1"/>
  <c r="AA82"/>
  <c r="AB82"/>
  <c r="AC82"/>
  <c r="AC80" s="1"/>
  <c r="AD82"/>
  <c r="AD80" s="1"/>
  <c r="AE82"/>
  <c r="AF82"/>
  <c r="AF80" s="1"/>
  <c r="U82"/>
  <c r="U80" s="1"/>
  <c r="V61"/>
  <c r="W61"/>
  <c r="X61"/>
  <c r="Y61"/>
  <c r="Z61"/>
  <c r="AA61"/>
  <c r="AB61"/>
  <c r="AC61"/>
  <c r="AD61"/>
  <c r="AE61"/>
  <c r="AF61"/>
  <c r="U61"/>
  <c r="V45"/>
  <c r="W45"/>
  <c r="X45"/>
  <c r="Y45"/>
  <c r="Z45"/>
  <c r="AA45"/>
  <c r="AB45"/>
  <c r="AC45"/>
  <c r="AD45"/>
  <c r="AE45"/>
  <c r="AF45"/>
  <c r="U45"/>
  <c r="V40"/>
  <c r="W40"/>
  <c r="X40"/>
  <c r="Y40"/>
  <c r="Z40"/>
  <c r="AA40"/>
  <c r="AB40"/>
  <c r="AC40"/>
  <c r="AD40"/>
  <c r="AE40"/>
  <c r="AF40"/>
  <c r="U40"/>
  <c r="V32"/>
  <c r="W32"/>
  <c r="X32"/>
  <c r="Y32"/>
  <c r="Z32"/>
  <c r="AA32"/>
  <c r="AB32"/>
  <c r="AC32"/>
  <c r="AD32"/>
  <c r="AE32"/>
  <c r="AF32"/>
  <c r="U32"/>
  <c r="V25"/>
  <c r="W25"/>
  <c r="X25"/>
  <c r="Y25"/>
  <c r="Z25"/>
  <c r="AA25"/>
  <c r="AB25"/>
  <c r="AC25"/>
  <c r="AD25"/>
  <c r="AE25"/>
  <c r="U25"/>
  <c r="AP61"/>
  <c r="AQ61"/>
  <c r="AR61"/>
  <c r="AS61"/>
  <c r="AT61"/>
  <c r="AU61"/>
  <c r="AW61"/>
  <c r="AX61"/>
  <c r="AY61"/>
  <c r="AZ61"/>
  <c r="BA61"/>
  <c r="BB61"/>
  <c r="BD61"/>
  <c r="BE61"/>
  <c r="BF61"/>
  <c r="AL61"/>
  <c r="AM61"/>
  <c r="AN61"/>
  <c r="AO61"/>
  <c r="AK61"/>
  <c r="AH113"/>
  <c r="AI113"/>
  <c r="AJ113"/>
  <c r="AK113"/>
  <c r="AL113"/>
  <c r="AM113"/>
  <c r="AN113"/>
  <c r="AG113"/>
  <c r="AG108"/>
  <c r="AH99"/>
  <c r="AI99"/>
  <c r="AJ99"/>
  <c r="AK99"/>
  <c r="AL99"/>
  <c r="AM99"/>
  <c r="AN99"/>
  <c r="AO99"/>
  <c r="AP99"/>
  <c r="AQ99"/>
  <c r="AR99"/>
  <c r="AS99"/>
  <c r="AT99"/>
  <c r="AU99"/>
  <c r="AW99"/>
  <c r="AX99"/>
  <c r="AY99"/>
  <c r="AZ99"/>
  <c r="BA99"/>
  <c r="BB99"/>
  <c r="BD99"/>
  <c r="BE99"/>
  <c r="BF99"/>
  <c r="BG99"/>
  <c r="BH99"/>
  <c r="BI99"/>
  <c r="BJ99"/>
  <c r="BK99"/>
  <c r="BL99"/>
  <c r="BM99"/>
  <c r="BN99"/>
  <c r="BO99"/>
  <c r="BP99"/>
  <c r="BQ99"/>
  <c r="AG99"/>
  <c r="AH94"/>
  <c r="AI94"/>
  <c r="AJ94"/>
  <c r="AK94"/>
  <c r="AL94"/>
  <c r="AM94"/>
  <c r="AN94"/>
  <c r="AO94"/>
  <c r="AP94"/>
  <c r="AQ94"/>
  <c r="AR94"/>
  <c r="AS94"/>
  <c r="AT94"/>
  <c r="AU94"/>
  <c r="AW94"/>
  <c r="AX94"/>
  <c r="AY94"/>
  <c r="AZ94"/>
  <c r="BA94"/>
  <c r="BB94"/>
  <c r="BD94"/>
  <c r="BE94"/>
  <c r="BF94"/>
  <c r="BG94"/>
  <c r="BH94"/>
  <c r="BI94"/>
  <c r="BJ94"/>
  <c r="BK94"/>
  <c r="BL94"/>
  <c r="BM94"/>
  <c r="BN94"/>
  <c r="BO94"/>
  <c r="BP94"/>
  <c r="BQ94"/>
  <c r="AG94"/>
  <c r="AH91"/>
  <c r="AI91"/>
  <c r="AJ91"/>
  <c r="AK91"/>
  <c r="AL91"/>
  <c r="AM91"/>
  <c r="AN91"/>
  <c r="AO91"/>
  <c r="AP91"/>
  <c r="AQ91"/>
  <c r="AR91"/>
  <c r="AS91"/>
  <c r="AT91"/>
  <c r="AU91"/>
  <c r="AW91"/>
  <c r="AX91"/>
  <c r="AY91"/>
  <c r="AZ91"/>
  <c r="BA91"/>
  <c r="BB91"/>
  <c r="BD91"/>
  <c r="BE91"/>
  <c r="BF91"/>
  <c r="BG91"/>
  <c r="BH91"/>
  <c r="BI91"/>
  <c r="BJ91"/>
  <c r="BK91"/>
  <c r="BM91"/>
  <c r="BN91"/>
  <c r="BO91"/>
  <c r="BQ91"/>
  <c r="AG91"/>
  <c r="AH82"/>
  <c r="AH80" s="1"/>
  <c r="AI82"/>
  <c r="AI80" s="1"/>
  <c r="AJ82"/>
  <c r="AJ80" s="1"/>
  <c r="AK82"/>
  <c r="AK80" s="1"/>
  <c r="AL82"/>
  <c r="AL80" s="1"/>
  <c r="AM82"/>
  <c r="AM80" s="1"/>
  <c r="AN82"/>
  <c r="AN80" s="1"/>
  <c r="AO82"/>
  <c r="AP82"/>
  <c r="AQ82"/>
  <c r="AR82"/>
  <c r="AS82"/>
  <c r="AT82"/>
  <c r="AU82"/>
  <c r="AW82"/>
  <c r="AX82"/>
  <c r="AY82"/>
  <c r="AZ82"/>
  <c r="BA82"/>
  <c r="BB82"/>
  <c r="BD82"/>
  <c r="BE82"/>
  <c r="BF82"/>
  <c r="BG82"/>
  <c r="BH82"/>
  <c r="BI82"/>
  <c r="BJ82"/>
  <c r="BK82"/>
  <c r="BL82"/>
  <c r="BM82"/>
  <c r="BN82"/>
  <c r="BO82"/>
  <c r="BP82"/>
  <c r="BQ82"/>
  <c r="AG82"/>
  <c r="AG80" s="1"/>
  <c r="AG61"/>
  <c r="AP113"/>
  <c r="AQ113"/>
  <c r="AR113"/>
  <c r="AS113"/>
  <c r="AT113"/>
  <c r="AU113"/>
  <c r="AW113"/>
  <c r="AX113"/>
  <c r="AY113"/>
  <c r="AZ113"/>
  <c r="BA113"/>
  <c r="BB113"/>
  <c r="BD113"/>
  <c r="BE113"/>
  <c r="BF113"/>
  <c r="BG113"/>
  <c r="BH113"/>
  <c r="BI113"/>
  <c r="BJ113"/>
  <c r="BK113"/>
  <c r="BL113"/>
  <c r="BM113"/>
  <c r="BN113"/>
  <c r="BO113"/>
  <c r="BP113"/>
  <c r="BQ113"/>
  <c r="AO113"/>
  <c r="AP108"/>
  <c r="AQ108"/>
  <c r="AR108"/>
  <c r="AS108"/>
  <c r="AT108"/>
  <c r="AU108"/>
  <c r="AW108"/>
  <c r="AX108"/>
  <c r="AY108"/>
  <c r="AZ108"/>
  <c r="BA108"/>
  <c r="BB108"/>
  <c r="BD108"/>
  <c r="BE108"/>
  <c r="BF108"/>
  <c r="BG108"/>
  <c r="BH108"/>
  <c r="BI108"/>
  <c r="BJ108"/>
  <c r="BK108"/>
  <c r="BL108"/>
  <c r="BM108"/>
  <c r="BN108"/>
  <c r="BO108"/>
  <c r="BP108"/>
  <c r="AO108"/>
  <c r="BG61"/>
  <c r="BH61"/>
  <c r="BI61"/>
  <c r="BJ61"/>
  <c r="BK61"/>
  <c r="BL61"/>
  <c r="BM61"/>
  <c r="BN61"/>
  <c r="BO61"/>
  <c r="BP61"/>
  <c r="BQ61"/>
  <c r="C115"/>
  <c r="C114"/>
  <c r="C93"/>
  <c r="C92"/>
  <c r="C90"/>
  <c r="C89"/>
  <c r="C88"/>
  <c r="C87"/>
  <c r="C86"/>
  <c r="C85"/>
  <c r="C84"/>
  <c r="C83"/>
  <c r="C73"/>
  <c r="C72"/>
  <c r="C71"/>
  <c r="C70"/>
  <c r="C69"/>
  <c r="C68"/>
  <c r="C67"/>
  <c r="C66"/>
  <c r="C65"/>
  <c r="C64"/>
  <c r="C63"/>
  <c r="C62"/>
  <c r="BN45"/>
  <c r="BA45"/>
  <c r="BA40"/>
  <c r="BA32"/>
  <c r="BA25"/>
  <c r="BA6"/>
  <c r="AZ45"/>
  <c r="AY45"/>
  <c r="AX45"/>
  <c r="AZ40"/>
  <c r="AY40"/>
  <c r="AX40"/>
  <c r="AZ32"/>
  <c r="AY32"/>
  <c r="AX32"/>
  <c r="AZ25"/>
  <c r="AY25"/>
  <c r="AX25"/>
  <c r="AZ6"/>
  <c r="AY6"/>
  <c r="AX6"/>
  <c r="AP40"/>
  <c r="AP45"/>
  <c r="AM45"/>
  <c r="AD3" l="1"/>
  <c r="F6"/>
  <c r="AV80"/>
  <c r="AV3"/>
  <c r="BC80"/>
  <c r="X80"/>
  <c r="AC3"/>
  <c r="AB80"/>
  <c r="AB3" s="1"/>
  <c r="AA80"/>
  <c r="K80"/>
  <c r="BO80"/>
  <c r="BM80"/>
  <c r="BH80"/>
  <c r="BG80"/>
  <c r="BE80"/>
  <c r="BB80"/>
  <c r="AZ80"/>
  <c r="AZ3" s="1"/>
  <c r="AX80"/>
  <c r="AU80"/>
  <c r="AS80"/>
  <c r="AQ80"/>
  <c r="AO80"/>
  <c r="AX3"/>
  <c r="BP80"/>
  <c r="BN80"/>
  <c r="BL80"/>
  <c r="BI80"/>
  <c r="BF80"/>
  <c r="BA80"/>
  <c r="BA3" s="1"/>
  <c r="AY80"/>
  <c r="AY3" s="1"/>
  <c r="AW80"/>
  <c r="AT80"/>
  <c r="AR80"/>
  <c r="AP80"/>
  <c r="S80"/>
  <c r="BJ80"/>
  <c r="BK80"/>
  <c r="BD80"/>
  <c r="P80"/>
  <c r="W80"/>
  <c r="AF3"/>
  <c r="Q80"/>
  <c r="Y80"/>
  <c r="O80"/>
  <c r="I80"/>
  <c r="AE80"/>
  <c r="AA18"/>
  <c r="AA3" s="1"/>
  <c r="S40"/>
  <c r="Q25"/>
  <c r="I40"/>
  <c r="G45"/>
  <c r="BO40"/>
  <c r="AS32"/>
  <c r="AP25"/>
  <c r="AP32"/>
  <c r="J25"/>
  <c r="J32"/>
  <c r="J40"/>
  <c r="AN45"/>
  <c r="AN40"/>
  <c r="AN32"/>
  <c r="AN25"/>
  <c r="AH40"/>
  <c r="AM40"/>
  <c r="AR45"/>
  <c r="BM25"/>
  <c r="BM40"/>
  <c r="BM32"/>
  <c r="BQ6"/>
  <c r="BQ25"/>
  <c r="BQ32"/>
  <c r="BQ40"/>
  <c r="BQ45"/>
  <c r="BP6"/>
  <c r="BP25"/>
  <c r="BP40"/>
  <c r="BP32"/>
  <c r="BP45"/>
  <c r="BO6"/>
  <c r="BO25"/>
  <c r="BO32"/>
  <c r="BO45"/>
  <c r="BN6"/>
  <c r="BN25"/>
  <c r="BN32"/>
  <c r="BN40"/>
  <c r="BM45"/>
  <c r="BL6"/>
  <c r="BL25"/>
  <c r="BL32"/>
  <c r="BL40"/>
  <c r="BL45"/>
  <c r="BK6"/>
  <c r="BK25"/>
  <c r="BK32"/>
  <c r="BK40"/>
  <c r="BK45"/>
  <c r="BJ25"/>
  <c r="BJ40"/>
  <c r="BJ32"/>
  <c r="BJ45"/>
  <c r="BI25"/>
  <c r="BI32"/>
  <c r="BI40"/>
  <c r="BI45"/>
  <c r="BH6"/>
  <c r="BH25"/>
  <c r="BH32"/>
  <c r="BH40"/>
  <c r="BH45"/>
  <c r="BG6"/>
  <c r="BG25"/>
  <c r="BG32"/>
  <c r="BG40"/>
  <c r="BG45"/>
  <c r="BF6"/>
  <c r="BF25"/>
  <c r="BF32"/>
  <c r="BF40"/>
  <c r="BF45"/>
  <c r="BE6"/>
  <c r="BE40"/>
  <c r="BE32"/>
  <c r="BE25"/>
  <c r="BE45"/>
  <c r="BD6"/>
  <c r="BD25"/>
  <c r="BD32"/>
  <c r="BD40"/>
  <c r="BD45"/>
  <c r="BB6"/>
  <c r="BB25"/>
  <c r="BB40"/>
  <c r="BB32"/>
  <c r="BB45"/>
  <c r="AW25"/>
  <c r="AW32"/>
  <c r="AW40"/>
  <c r="AW45"/>
  <c r="AU25"/>
  <c r="AU40"/>
  <c r="AU32"/>
  <c r="AU45"/>
  <c r="AT25"/>
  <c r="AT32"/>
  <c r="AT40"/>
  <c r="AT45"/>
  <c r="AS25"/>
  <c r="AS40"/>
  <c r="AS45"/>
  <c r="AR25"/>
  <c r="AR32"/>
  <c r="AR40"/>
  <c r="AQ25"/>
  <c r="AQ32"/>
  <c r="AQ40"/>
  <c r="AQ45"/>
  <c r="P45"/>
  <c r="N45"/>
  <c r="I45"/>
  <c r="J45"/>
  <c r="K45"/>
  <c r="L45"/>
  <c r="O45"/>
  <c r="Q45"/>
  <c r="S45"/>
  <c r="T45"/>
  <c r="AG45"/>
  <c r="AH45"/>
  <c r="AI45"/>
  <c r="AJ45"/>
  <c r="AK45"/>
  <c r="AL45"/>
  <c r="AO45"/>
  <c r="P40"/>
  <c r="N40"/>
  <c r="G40"/>
  <c r="H40"/>
  <c r="K40"/>
  <c r="L40"/>
  <c r="M40"/>
  <c r="O40"/>
  <c r="Q40"/>
  <c r="T40"/>
  <c r="AG40"/>
  <c r="AI40"/>
  <c r="AJ40"/>
  <c r="AL40"/>
  <c r="AO40"/>
  <c r="P32"/>
  <c r="N32"/>
  <c r="G32"/>
  <c r="O32"/>
  <c r="T32"/>
  <c r="AO32"/>
  <c r="K32"/>
  <c r="Q32"/>
  <c r="H32"/>
  <c r="AI32"/>
  <c r="I32"/>
  <c r="L32"/>
  <c r="M32"/>
  <c r="S32"/>
  <c r="AH32"/>
  <c r="AJ32"/>
  <c r="AK32"/>
  <c r="AL32"/>
  <c r="AM32"/>
  <c r="R32"/>
  <c r="AG32"/>
  <c r="P25"/>
  <c r="N25"/>
  <c r="G25"/>
  <c r="H25"/>
  <c r="I25"/>
  <c r="L25"/>
  <c r="K25"/>
  <c r="AH25"/>
  <c r="AO25"/>
  <c r="AI25"/>
  <c r="R25"/>
  <c r="M25"/>
  <c r="T25"/>
  <c r="AG25"/>
  <c r="AF25"/>
  <c r="O25"/>
  <c r="S25"/>
  <c r="AJ25"/>
  <c r="AK25"/>
  <c r="AL25"/>
  <c r="AM25"/>
  <c r="AO3"/>
  <c r="AM3"/>
  <c r="AG3"/>
  <c r="AL3"/>
  <c r="AN3"/>
  <c r="AI3"/>
  <c r="AH3"/>
  <c r="AK3"/>
  <c r="E99"/>
  <c r="AJ3" l="1"/>
  <c r="BC3"/>
  <c r="BI3"/>
  <c r="BM3"/>
  <c r="AQ3"/>
  <c r="AR3"/>
  <c r="AS3"/>
  <c r="AU3"/>
  <c r="BB3"/>
  <c r="BE3"/>
  <c r="BG3"/>
  <c r="BH3"/>
  <c r="BN3"/>
  <c r="BO3"/>
  <c r="AP3"/>
  <c r="AT3"/>
  <c r="AW3"/>
  <c r="BF3"/>
  <c r="BL3"/>
  <c r="BP3"/>
  <c r="BJ3"/>
  <c r="BK3"/>
  <c r="BD3"/>
  <c r="AE3"/>
  <c r="Z18"/>
  <c r="Z3" s="1"/>
  <c r="BQ5"/>
  <c r="Y18" l="1"/>
  <c r="Y3" s="1"/>
  <c r="X3" l="1"/>
  <c r="W18" l="1"/>
  <c r="W3" s="1"/>
  <c r="V18" l="1"/>
  <c r="V3" s="1"/>
  <c r="U18" l="1"/>
  <c r="U3" s="1"/>
  <c r="T18" l="1"/>
  <c r="T3" s="1"/>
  <c r="S18" l="1"/>
  <c r="S3" s="1"/>
  <c r="R18" l="1"/>
  <c r="R3" s="1"/>
  <c r="Q18" l="1"/>
  <c r="Q3" s="1"/>
  <c r="P18" l="1"/>
  <c r="P3" s="1"/>
  <c r="O18" l="1"/>
  <c r="O3" s="1"/>
  <c r="N18" l="1"/>
  <c r="N3" s="1"/>
  <c r="M18" l="1"/>
  <c r="M3" s="1"/>
  <c r="L18" l="1"/>
  <c r="L3" s="1"/>
  <c r="K18" l="1"/>
  <c r="K3" s="1"/>
  <c r="J18" l="1"/>
  <c r="J3" s="1"/>
  <c r="I18" l="1"/>
  <c r="I3" s="1"/>
  <c r="H18" l="1"/>
  <c r="H3" s="1"/>
  <c r="G18" l="1"/>
  <c r="G3" l="1"/>
  <c r="F3"/>
  <c r="G5"/>
</calcChain>
</file>

<file path=xl/sharedStrings.xml><?xml version="1.0" encoding="utf-8"?>
<sst xmlns="http://schemas.openxmlformats.org/spreadsheetml/2006/main" count="353" uniqueCount="266">
  <si>
    <t>Критерии оценки качества работы организаций, оказывающих услуги в сфере здравоохранения</t>
  </si>
  <si>
    <t>Блок 1. Открытость и доступность</t>
  </si>
  <si>
    <t>Показа-тель</t>
  </si>
  <si>
    <t>Натурное наблюдение</t>
  </si>
  <si>
    <t>Опрос на  выходе</t>
  </si>
  <si>
    <t>Каб. исследо-вание</t>
  </si>
  <si>
    <t>Оценка сайта медучреждения</t>
  </si>
  <si>
    <t xml:space="preserve"> общая информация о медицинской организации </t>
  </si>
  <si>
    <t>- полное наименование медицинской организации</t>
  </si>
  <si>
    <t>0-1</t>
  </si>
  <si>
    <t>- информация об осуществляемой медицинской деятельности (на сайте размещены сканы лицензий на все виды деятельности)</t>
  </si>
  <si>
    <t>0-3</t>
  </si>
  <si>
    <t xml:space="preserve">- наличие логотипа </t>
  </si>
  <si>
    <t>- документы, регламентирующие деятельность медицинской организации</t>
  </si>
  <si>
    <t>0-5</t>
  </si>
  <si>
    <t>- информация о правах пациентов</t>
  </si>
  <si>
    <t>- контакты контролирующих организаций</t>
  </si>
  <si>
    <t>- информация о структуре учреждения, отделениях</t>
  </si>
  <si>
    <t>- история учреждения</t>
  </si>
  <si>
    <t xml:space="preserve">- контакты: адрес, телефон, электронная почта, схема проезда </t>
  </si>
  <si>
    <t>- график работы учреждения</t>
  </si>
  <si>
    <t>- фотографии внешнего вида и интерьера медицинской организации</t>
  </si>
  <si>
    <t xml:space="preserve"> информация об услугах учреждения </t>
  </si>
  <si>
    <t>0-16</t>
  </si>
  <si>
    <t xml:space="preserve">- наличие информации об оказываемой медицинской помощи, эффективности методов лечения, используемых лекарственных препаратах и о медицинских изделиях </t>
  </si>
  <si>
    <r>
      <t xml:space="preserve">- </t>
    </r>
    <r>
      <rPr>
        <sz val="12"/>
        <color indexed="8"/>
        <rFont val="Times New Roman"/>
        <family val="1"/>
        <charset val="204"/>
      </rPr>
      <t>наличие информации о возможности получения медицинской помощи в рамках программы государственных гарантий бесплатного оказания гражданам медицинской помощи</t>
    </r>
  </si>
  <si>
    <t xml:space="preserve">-наличие информации о перечне льготных лекарственных средств и лекарственном обеспечении </t>
  </si>
  <si>
    <t xml:space="preserve">- наличие информации о перечне платных медицинских услуг с указанием цен в рублях, сведения об условиях, порядке, форме предоставления медицинских услуг и порядке их оплаты </t>
  </si>
  <si>
    <t>- указан список страховых компаний, с которыми работает медицинская организация</t>
  </si>
  <si>
    <t>- размещены правила записи на первичный прием/консультацию/исследование</t>
  </si>
  <si>
    <t xml:space="preserve"> информация о специалистах</t>
  </si>
  <si>
    <t>- страница главного врача</t>
  </si>
  <si>
    <t>- график приема посетителей главным врачом</t>
  </si>
  <si>
    <t>- информация о  медицинских работниках медицинских организаций, об уровне их образования и об их квалификации</t>
  </si>
  <si>
    <t xml:space="preserve">- информация о достижениях </t>
  </si>
  <si>
    <t xml:space="preserve">- отзывы пациентов </t>
  </si>
  <si>
    <t>- информация о вакансиях учреждения</t>
  </si>
  <si>
    <t xml:space="preserve"> механизмы обратной связи </t>
  </si>
  <si>
    <t>0-17</t>
  </si>
  <si>
    <r>
      <t xml:space="preserve">- </t>
    </r>
    <r>
      <rPr>
        <sz val="12"/>
        <color indexed="8"/>
        <rFont val="Times New Roman"/>
        <family val="1"/>
        <charset val="204"/>
      </rPr>
      <t>возможность подать жалобу на сайте (размещена форма для подачи электронного запроса</t>
    </r>
  </si>
  <si>
    <t>- информация о порядке приема претензий по качеству медицинской помощи</t>
  </si>
  <si>
    <t>- информация для спонсоров и благотворительных организаций</t>
  </si>
  <si>
    <t>- информация о пациентских организациях</t>
  </si>
  <si>
    <t>- наличие форума пациентов или рубрики вопрос-ответ</t>
  </si>
  <si>
    <t>- размещены ссылки на публикации в СМИ о деятельности учреждения</t>
  </si>
  <si>
    <t xml:space="preserve">дополнительная информация и сервисы </t>
  </si>
  <si>
    <t>- информация о доступности здания для лиц с ограниченными возможностями</t>
  </si>
  <si>
    <t>- возможность записаться на прием (электронная регистратура)</t>
  </si>
  <si>
    <t>- наличие ссылок на другие медицинские интернет-ресурсы</t>
  </si>
  <si>
    <t>- возможность оставлять комментарии на сайте</t>
  </si>
  <si>
    <t>удобство навигации по сайту</t>
  </si>
  <si>
    <t>- наличие работоспособного поиска по сайту</t>
  </si>
  <si>
    <t>- наличие карты сайта</t>
  </si>
  <si>
    <t>- заголовки страниц соответствуют их содержанию</t>
  </si>
  <si>
    <t>- все страницы сайта заполнены, нет пустых разделов</t>
  </si>
  <si>
    <t>- информация легко читаема</t>
  </si>
  <si>
    <t>1.2. Оценка заочных способов предоставления информации (по телефону, электронная регистратура, е-mail)</t>
  </si>
  <si>
    <t>По 5-тибальной шкале оцените насколько легко дозвониться до учреждения (где 1-очень сложно; 5 - очень легко)</t>
  </si>
  <si>
    <t>1-5</t>
  </si>
  <si>
    <t>По 5-тибальной шкале оцените вежливость разговора с вами (где 1- очень грубо, а 5 очень вежливо)</t>
  </si>
  <si>
    <t>Если нет, укажите причину</t>
  </si>
  <si>
    <t>Каков был срок записи (промежуток времени между записью и приёмом);</t>
  </si>
  <si>
    <t>1.3. Оценка дополнительных способов предоставления информации (сайт медицинской организации, информационные стенды, вывески, указатели)</t>
  </si>
  <si>
    <t>1.4  Оценка сроков предоставления услуги (доступности)</t>
  </si>
  <si>
    <t>Срок ожидания по записи на прием к специалисту (в днях)</t>
  </si>
  <si>
    <t>дни</t>
  </si>
  <si>
    <t>Время нахождения в очереди на прием к специалисту (в минутах)</t>
  </si>
  <si>
    <t>минуты</t>
  </si>
  <si>
    <t>Время нахождения на приеме у специалиста (в минутах)</t>
  </si>
  <si>
    <t>Срок проведения повторного приема у специалиста (в днях после первого визита)</t>
  </si>
  <si>
    <r>
      <t>Блок 2. Комфортность условий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предоставления услуг</t>
    </r>
  </si>
  <si>
    <t>2.1. Оценка места предоставления услуги (доступность расположения)</t>
  </si>
  <si>
    <t>2.1.1. Внутреннее благоустройство учреждения</t>
  </si>
  <si>
    <t>2.1.2. Внешнее благоустройство учреждения</t>
  </si>
  <si>
    <t>2.1.3. Качество документирования процесса</t>
  </si>
  <si>
    <t>По 5-ти бальной шкале оцените понятность заполненных документов (где 1- очень непонятно, а 5 все понятно)</t>
  </si>
  <si>
    <t>Блок 3. Доброжелательность</t>
  </si>
  <si>
    <t>работой каких подразделений поликлиники вы не удовлетворены</t>
  </si>
  <si>
    <t>По 5-ти бальной шкале оцените отношение к пациентам врачей 
(где 1 - не внимательны, 5 - очень внимательны)</t>
  </si>
  <si>
    <t>По 5-ти бальной шкале оцените отношение к пациентам среднего медперсонала (где 1- не внимательны, 5 - очень внимательны)</t>
  </si>
  <si>
    <t>По 5-ти бальной шкале оцените отношение к пациентам младшего медперсонала (где 1- не внимательны, 5 - очень внимательны)</t>
  </si>
  <si>
    <t>Оценка взаимодействия с персоналом</t>
  </si>
  <si>
    <t>По 5-тибальной шкале оцените вежливость специалиста 
(где 1- очень грубо, а 5 очень вежливо)</t>
  </si>
  <si>
    <t>По 5-тибальной шкале оцените внимательность специалиста 
(где 1- безразлично, а 5 очень внимательно)</t>
  </si>
  <si>
    <t>По 5-тибальной шкале оцените понятность разговора со специалистом (где 1- очень непонятно, а 5 все понятно)</t>
  </si>
  <si>
    <t>Блок 4. Оценка внешнего благоустройства</t>
  </si>
  <si>
    <t>Количество звонков, совершенных в учреждение для записи на прием (шт.)</t>
  </si>
  <si>
    <t>ГУЗ  «Базарно-Сызганская ЦРБ»</t>
  </si>
  <si>
    <t>ГУЗ «Барышская ЦРБ»</t>
  </si>
  <si>
    <t>ГУЗ «Большенагаткинская ЦРБ»</t>
  </si>
  <si>
    <t>ГУЗ «Вешкаймская ЦРБ»</t>
  </si>
  <si>
    <t>ГУЗ «Инзенская ЦРБ»</t>
  </si>
  <si>
    <t>ГУЗ «Карсунская ЦРБ»</t>
  </si>
  <si>
    <t>ГУЗ  «Кузоватовская ЦРБ»</t>
  </si>
  <si>
    <t>ссылка на корпоротивный блог (или блог главного врача в социальных сетях</t>
  </si>
  <si>
    <t>ГУЗ «Николаевская ЦРБ»</t>
  </si>
  <si>
    <t>ГУЗ «Новомалыклинская ЦРБ»</t>
  </si>
  <si>
    <t>ГУЗ «Новоспасская ЦРБ»</t>
  </si>
  <si>
    <t>ГУЗ «Новоульяновская городская больница им.А.Ф.Альберт»</t>
  </si>
  <si>
    <t>ГУЗ «Павловская ЦРБ»</t>
  </si>
  <si>
    <t>ГУЗ «Радищевская ЦРБ»</t>
  </si>
  <si>
    <t>ГУЗ«Сенгилеевская ЦРБ»</t>
  </si>
  <si>
    <t>ГУЗ «Старомайнская ЦРБ»</t>
  </si>
  <si>
    <t>ГУЗ «Сурская ЦРБ»</t>
  </si>
  <si>
    <t>ГУЗ  «Тереньгульская ЦРБ»</t>
  </si>
  <si>
    <t>ГУЗ «Чердаклинская ЦРБ»</t>
  </si>
  <si>
    <t>ГУЗ «Ульяновская ЦРБ»</t>
  </si>
  <si>
    <t>ГУЗ «Зерносовхозная участковая больница»</t>
  </si>
  <si>
    <t>ГУЗ «Ново-Майнская участковая больница»</t>
  </si>
  <si>
    <t>ГУЗ «Рязанская участковая больница»</t>
  </si>
  <si>
    <t>ГУЗ «Старосахчинская участковая больница»</t>
  </si>
  <si>
    <t>ГУЗ «Тиинская участковая больница»</t>
  </si>
  <si>
    <t>Центральные районные больницы Ульяновской области</t>
  </si>
  <si>
    <t>Медицинские организации г. Ульяновска</t>
  </si>
  <si>
    <t>ГУЗ "Городская поликлиника №1 им. С.М.Кирова</t>
  </si>
  <si>
    <t>ГУЗ "Городская поликлиника №2</t>
  </si>
  <si>
    <t>ГУЗ "Городская поликлиника №3</t>
  </si>
  <si>
    <t>ГУЗ "Городская поликлиника №4</t>
  </si>
  <si>
    <t>ГУЗ "Городская поликлиника №5</t>
  </si>
  <si>
    <t>ГУЗ "Городская поликлиника №6</t>
  </si>
  <si>
    <t>ГУЗ "Городская поликлиника №7</t>
  </si>
  <si>
    <t>ГУЗ "Городская студенческая поликлиника"</t>
  </si>
  <si>
    <t>ГУЗ "Городская детская поликлиника №2"</t>
  </si>
  <si>
    <t>ГУЗ "Городская детская поликлиника №1"</t>
  </si>
  <si>
    <t>ГУЗ "Городская детская поликлиника №4"</t>
  </si>
  <si>
    <t>ГУЗ "Городская детская поликлиника №6"</t>
  </si>
  <si>
    <t>ГУЗ "Ульяновская областная клиническая больница"</t>
  </si>
  <si>
    <t>ГУЗ  "Центральная клиническая медико-санитарная часть"</t>
  </si>
  <si>
    <t>ГУЗ "Центральная городская клиническая больница"</t>
  </si>
  <si>
    <t>ГУЗ "Ульяновский областной клинический госпиталь ветеранов войн"</t>
  </si>
  <si>
    <t>ГУЗ "Областной клинический кожно-венерологический диспансер"</t>
  </si>
  <si>
    <t>ГУЗ "Областной клинический Противотуберкулёзный диспансер"</t>
  </si>
  <si>
    <t>ГКУЗ "Ульяновская областная клиническавя наркологическая больница"</t>
  </si>
  <si>
    <t>ГУЗ "Областная клиническая психиатрическая больница им. Н.М. Карамзина"</t>
  </si>
  <si>
    <t>ГУЗ"Областная детская инфекционная больница"</t>
  </si>
  <si>
    <t>ГУЗ "Врачебный врачебно-физкультурный диспансер"</t>
  </si>
  <si>
    <t>ГКУЗ Ульяновский областной "Хоспис"</t>
  </si>
  <si>
    <t>ГУЗ "Областной центр по профилактике и борьбе со СПИД и инфекционными заболеваниями"</t>
  </si>
  <si>
    <t>ГУЗ "Ульяновский областной клинический центр специализированных видов медицинской помощи"</t>
  </si>
  <si>
    <t>ГУЗ "Ульяновская областная станция переливания крови"</t>
  </si>
  <si>
    <t>ГУЗ "Областной центр профессиональной патологии"</t>
  </si>
  <si>
    <r>
      <t>Контрольная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Calibri"/>
        <family val="2"/>
        <charset val="204"/>
      </rPr>
      <t>закупка</t>
    </r>
  </si>
  <si>
    <t xml:space="preserve">Областные учреждения </t>
  </si>
  <si>
    <t>ГУЗ "Стоматологическая поликлиникаг.Ульяновска"</t>
  </si>
  <si>
    <t>ГУЗ "Детская городская клиническая больница №1"</t>
  </si>
  <si>
    <t>ГУЗ "Детская городская клиническая больница №3"</t>
  </si>
  <si>
    <t>0-11</t>
  </si>
  <si>
    <t>0-9</t>
  </si>
  <si>
    <t>0-2</t>
  </si>
  <si>
    <t>0-8</t>
  </si>
  <si>
    <t>0-23</t>
  </si>
  <si>
    <t>Смог ли специалист ответить на все вопросы 
(да-5/нет-0 - укажите на какие не смог);</t>
  </si>
  <si>
    <t>Путь от остановки общественного транспорта до учреждения занимает не более 10 минут ходьбы пешком (да-1/нет-0)</t>
  </si>
  <si>
    <t>Проезжая часть возле учреждения оборудована светофором, «лежачим полицейским», знаками пешеходного перехода (да-1/нет-0)</t>
  </si>
  <si>
    <t>0-39</t>
  </si>
  <si>
    <t>0-10</t>
  </si>
  <si>
    <t>Сотрудник, принявший звонок назвал: наименование учреждения, ФИО, должность (да1/нет-0);</t>
  </si>
  <si>
    <t>Удалось ли вам записаться на прием к врачу (да-1/нет-0)</t>
  </si>
  <si>
    <t>Были ли какие-нибудь сбои при оказании услуги «запись к врачу» (да-1/нет-0)</t>
  </si>
  <si>
    <t>Были ли предложения обратиться в платное отделение (да-0/нет1);</t>
  </si>
  <si>
    <t>Наличие информации о том, в каких случаях пациент имеет право обращаться в страховую компанию (да-1/нет-0)</t>
  </si>
  <si>
    <t>Наличие информации о распределении домов по участкам (да-1/нет-0)</t>
  </si>
  <si>
    <t>Наличие информации о том, какой специалист в каком кабинете принимает и времени работы (да-1/нет-0)</t>
  </si>
  <si>
    <t>Наличие поэтажного плана расположения кабинетов внутри здания (да-1/нет-0)</t>
  </si>
  <si>
    <t>Наличие информации о времени и кабинете приема главного врача (да-1/нет-0)</t>
  </si>
  <si>
    <t>Наличие информации о времени и кабинете приема старшей медсестры (да-1/нет-0)</t>
  </si>
  <si>
    <t>Наличие указателей на месторасположение туалета (да-1/нет-0)</t>
  </si>
  <si>
    <t>В вестибюле учреждения есть компьютер или инфомат со справочными данными (да-1/нет-0)</t>
  </si>
  <si>
    <t>Наличие указателей на месторасположение гардероба (да-1/нет-0)</t>
  </si>
  <si>
    <t>Наличие ФИО специалистов на дверях кабинетов (да-1/нет-0)</t>
  </si>
  <si>
    <t>Наличие информации о способах (формах) записи единой городской службы записи на прием к врачу (да-1/нет-0)</t>
  </si>
  <si>
    <t>Наличие информации о вышестоящих и/или контролирующих организациях (да-1/нет-0)</t>
  </si>
  <si>
    <t>0-12</t>
  </si>
  <si>
    <t>0-59</t>
  </si>
  <si>
    <t>Наличие работающего лифта для пациентов в многоэтажных поликлиниках (да-1/нет-0);</t>
  </si>
  <si>
    <t>Оборудованность помещений внутри учреждения приспособлениями для маломобильных групп населения (да-1/нет-0)</t>
  </si>
  <si>
    <t>Наличие работающего гардероба (да-1/нет-0)</t>
  </si>
  <si>
    <t>Наличие работающего для пациентов туалета (да-1/нет-0)</t>
  </si>
  <si>
    <t>Наличие мест для сидения в коридорах перед кабинетами (да-1/нет-0)</t>
  </si>
  <si>
    <t>В учреждении обеспечена достаточная освещенность помещений (да-1/нет-0)</t>
  </si>
  <si>
    <t>В учреждении обеспечена достаточная проветриваемость помещения (да-1/нет-0)</t>
  </si>
  <si>
    <t>Наличие комнаты матери и ребенка и/или пеленального столика в учреждении (для детских АПУ) (да-1/нет-0)</t>
  </si>
  <si>
    <t>Оборудованность входа в поликлинику приспособлениями для маломобильных групп населения (пандусы, поручни) (да-1/нет-0)</t>
  </si>
  <si>
    <t>Оборудованность входа в учреждение креплениями с возможностью прицепить и оставить детскую коляску или санки (да-1/нет-0)</t>
  </si>
  <si>
    <t>Все ли документы выдал специалист с первого раза (не приходилось возвращаться) (да-1/нет-0)</t>
  </si>
  <si>
    <t>Специалист использовал бланки или нет, он писал от руки (да-1/нет-0)</t>
  </si>
  <si>
    <t>Сталкивались ли вы со случаями утраты ваших медицинских документов (да-1/нет-0)</t>
  </si>
  <si>
    <t>Отсутствие посторонних во время приема у специалиста (да-1/нет-0)</t>
  </si>
  <si>
    <t>Не заходили ли в кабинет посторонние во время приема (да-1/нет-0)</t>
  </si>
  <si>
    <t>Сталкивались ли вы с разглашением третьим лицам ваших персональных данных (да-0/нет-1)</t>
  </si>
  <si>
    <t>считаете ли вы, что за последнее время отношение к пациентам улучшилось (да-5/нет-0)</t>
  </si>
  <si>
    <t>были ли отказы в необходимых исследованиях (да-0/нет-10)</t>
  </si>
  <si>
    <t>ГУЗ "Городская больница №3"</t>
  </si>
  <si>
    <t>ГУЗ "Городская больница №2"</t>
  </si>
  <si>
    <t>ГУЗ«Старокулаткинская ЦРБ»</t>
  </si>
  <si>
    <t>стомат каб.</t>
  </si>
  <si>
    <t>ГУЗ "Областной онко диспансер"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</si>
  <si>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</si>
  <si>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</si>
  <si>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</si>
  <si>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</si>
  <si>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</si>
  <si>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</si>
  <si>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</si>
  <si>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</si>
  <si>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</si>
  <si>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</si>
  <si>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</si>
  <si>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</si>
  <si>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</si>
  <si>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</si>
  <si>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</si>
  <si>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</si>
  <si>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</si>
  <si>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</si>
  <si>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</si>
  <si>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</si>
  <si>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</si>
  <si>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</si>
  <si>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</si>
  <si>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</si>
  <si>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</si>
  <si>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</si>
  <si>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</si>
  <si>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</si>
  <si>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</si>
  <si>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</si>
  <si>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</si>
  <si>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</si>
  <si>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</si>
  <si>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</si>
  <si>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</si>
  <si>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</si>
  <si>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</si>
  <si>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</si>
  <si>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</si>
  <si>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</si>
  <si>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</si>
  <si>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</si>
  <si>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</si>
  <si>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0-20</t>
  </si>
  <si>
    <t>ВСЕГО</t>
  </si>
  <si>
    <t>ГУЗ "Детская специализированная психоневрологическая больница  №2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</si>
  <si>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</si>
  <si>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</si>
  <si>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</si>
  <si>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</si>
  <si>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</si>
  <si>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</si>
  <si>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</si>
  <si>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</si>
  <si>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</si>
  <si>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</si>
  <si>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</si>
  <si>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</si>
  <si>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ГУЗ "Городская больница №4"</t>
  </si>
  <si>
    <t>56</t>
  </si>
  <si>
    <t>57</t>
  </si>
  <si>
    <t>58</t>
  </si>
  <si>
    <t>59</t>
  </si>
  <si>
    <t>ГУЗ "Городская клиническая больница №1 (перинатальный центр")</t>
  </si>
  <si>
    <t>ГУЗ "Городская детская поликлиника №5"</t>
  </si>
  <si>
    <t>ГУЗ "Ульяновская областная детская клиническая больница им. политического и общественного деятеля Ю.Ф.Горячева"</t>
  </si>
  <si>
    <t>60</t>
  </si>
  <si>
    <t>61</t>
  </si>
  <si>
    <t>62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</si>
</sst>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1" fontId="0" fillId="0" borderId="3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/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19" xfId="0" applyNumberFormat="1" applyFont="1" applyFill="1" applyBorder="1" applyAlignment="1">
      <alignment horizontal="center" vertical="center" textRotation="90" wrapText="1"/>
    </xf>
    <xf numFmtId="49" fontId="17" fillId="0" borderId="1" xfId="0" applyNumberFormat="1" applyFont="1" applyFill="1" applyBorder="1" applyAlignment="1">
      <alignment horizontal="center" vertical="center" textRotation="90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 textRotation="90" wrapText="1"/>
    </xf>
    <xf numFmtId="1" fontId="21" fillId="0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 textRotation="90" wrapText="1"/>
    </xf>
    <xf numFmtId="49" fontId="4" fillId="0" borderId="15" xfId="0" applyNumberFormat="1" applyFont="1" applyFill="1" applyBorder="1" applyAlignment="1">
      <alignment horizontal="center" vertical="center" textRotation="90" wrapText="1"/>
    </xf>
    <xf numFmtId="49" fontId="4" fillId="0" borderId="14" xfId="0" applyNumberFormat="1" applyFont="1" applyFill="1" applyBorder="1" applyAlignment="1">
      <alignment horizontal="left" vertical="center" textRotation="90" wrapText="1"/>
    </xf>
    <xf numFmtId="49" fontId="4" fillId="0" borderId="16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49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2" borderId="22" xfId="0" applyFill="1" applyBorder="1" applyAlignment="1">
      <alignment horizontal="right" vertical="center" wrapText="1"/>
    </xf>
    <xf numFmtId="1" fontId="25" fillId="3" borderId="5" xfId="0" applyNumberFormat="1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26" fillId="3" borderId="8" xfId="0" applyFont="1" applyFill="1" applyBorder="1" applyAlignment="1">
      <alignment horizontal="left" vertical="center" wrapText="1"/>
    </xf>
    <xf numFmtId="1" fontId="26" fillId="3" borderId="8" xfId="0" applyNumberFormat="1" applyFont="1" applyFill="1" applyBorder="1" applyAlignment="1">
      <alignment horizontal="left" vertical="center" wrapText="1"/>
    </xf>
    <xf numFmtId="1" fontId="26" fillId="3" borderId="5" xfId="0" applyNumberFormat="1" applyFont="1" applyFill="1" applyBorder="1" applyAlignment="1">
      <alignment horizontal="left" vertical="center" wrapText="1"/>
    </xf>
    <xf numFmtId="49" fontId="5" fillId="2" borderId="28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top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9" fontId="9" fillId="0" borderId="18" xfId="1" applyFont="1" applyFill="1" applyBorder="1" applyAlignment="1">
      <alignment horizontal="center" vertical="center"/>
    </xf>
    <xf numFmtId="1" fontId="9" fillId="0" borderId="18" xfId="1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right" vertical="center" wrapText="1"/>
    </xf>
    <xf numFmtId="0" fontId="0" fillId="2" borderId="22" xfId="0" applyFill="1" applyBorder="1" applyAlignment="1">
      <alignment horizontal="right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7"/>
  <sheetViews>
    <sheetView showZeros="0" tabSelected="1" zoomScale="80" zoomScaleNormal="80" zoomScaleSheetLayoutView="100" zoomScalePageLayoutView="55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BT10" sqref="BT10"/>
    </sheetView>
  </sheetViews>
  <sheetFormatPr defaultRowHeight="15"/>
  <cols>
    <col min="1" max="1" width="53" style="5" customWidth="1"/>
    <col min="2" max="2" width="8.85546875" style="47" customWidth="1"/>
    <col min="3" max="3" width="9.7109375" style="47" customWidth="1"/>
    <col min="4" max="4" width="9.5703125" style="66" customWidth="1"/>
    <col min="5" max="5" width="8.5703125" style="66" customWidth="1"/>
    <col min="6" max="6" width="8.140625" style="66" customWidth="1"/>
    <col min="7" max="7" width="7.28515625" style="9" customWidth="1"/>
    <col min="8" max="8" width="6.85546875" style="9" customWidth="1"/>
    <col min="9" max="9" width="8.28515625" style="9" customWidth="1"/>
    <col min="10" max="10" width="8" style="9" customWidth="1"/>
    <col min="11" max="11" width="7.5703125" style="12" customWidth="1"/>
    <col min="12" max="12" width="6.42578125" style="9" customWidth="1"/>
    <col min="13" max="13" width="8" style="9" customWidth="1"/>
    <col min="14" max="14" width="9.140625" style="9" customWidth="1"/>
    <col min="15" max="15" width="8.85546875" style="9" customWidth="1"/>
    <col min="16" max="16" width="7.42578125" style="9" customWidth="1"/>
    <col min="17" max="17" width="6.5703125" style="9" customWidth="1"/>
    <col min="18" max="18" width="5.85546875" style="9" customWidth="1"/>
    <col min="19" max="19" width="6.7109375" style="9" customWidth="1"/>
    <col min="20" max="21" width="6.5703125" style="9" customWidth="1"/>
    <col min="22" max="22" width="7.28515625" style="9" bestFit="1" customWidth="1"/>
    <col min="23" max="24" width="7" style="9" customWidth="1"/>
    <col min="25" max="26" width="6.42578125" style="9" customWidth="1"/>
    <col min="27" max="27" width="6.7109375" style="9" customWidth="1"/>
    <col min="28" max="28" width="6.28515625" style="9" customWidth="1"/>
    <col min="29" max="29" width="6.7109375" style="9" customWidth="1"/>
    <col min="30" max="30" width="7.42578125" style="9" customWidth="1"/>
    <col min="31" max="31" width="6.85546875" style="9" customWidth="1"/>
    <col min="32" max="32" width="6.5703125" style="9" customWidth="1"/>
    <col min="33" max="33" width="6.28515625" style="9" customWidth="1"/>
    <col min="34" max="34" width="6.42578125" style="9" customWidth="1"/>
    <col min="35" max="35" width="7" style="9" customWidth="1"/>
    <col min="36" max="36" width="6.85546875" style="9" customWidth="1"/>
    <col min="37" max="37" width="6.28515625" style="9" customWidth="1"/>
    <col min="38" max="39" width="6.28515625" style="10" customWidth="1"/>
    <col min="40" max="40" width="6.28515625" style="11" customWidth="1"/>
    <col min="41" max="41" width="7.42578125" style="10" customWidth="1"/>
    <col min="42" max="42" width="7.28515625" style="10" customWidth="1"/>
    <col min="43" max="43" width="7" style="10" customWidth="1"/>
    <col min="44" max="44" width="7.42578125" style="10" customWidth="1"/>
    <col min="45" max="45" width="7" style="10" customWidth="1"/>
    <col min="46" max="48" width="6.85546875" style="10" customWidth="1"/>
    <col min="49" max="50" width="7.28515625" style="10" customWidth="1"/>
    <col min="51" max="51" width="9.5703125" style="21" customWidth="1"/>
    <col min="52" max="53" width="9.140625" style="10" customWidth="1"/>
    <col min="54" max="54" width="7.42578125" style="10" customWidth="1"/>
    <col min="55" max="55" width="9.42578125" style="10" customWidth="1"/>
    <col min="56" max="56" width="10.28515625" style="10" customWidth="1"/>
    <col min="57" max="57" width="9.7109375" style="10" customWidth="1"/>
    <col min="58" max="58" width="11.140625" style="10" customWidth="1"/>
    <col min="59" max="59" width="8.85546875" style="10" customWidth="1"/>
    <col min="60" max="60" width="6.42578125" style="10" customWidth="1"/>
    <col min="61" max="61" width="6.7109375" style="10" customWidth="1"/>
    <col min="62" max="62" width="6.140625" style="10" customWidth="1"/>
    <col min="63" max="63" width="10.5703125" style="10" customWidth="1"/>
    <col min="64" max="64" width="6.42578125" style="21" customWidth="1"/>
    <col min="65" max="65" width="6.28515625" style="21" customWidth="1"/>
    <col min="66" max="66" width="6.7109375" style="21" customWidth="1"/>
    <col min="67" max="67" width="6.42578125" style="21" customWidth="1"/>
    <col min="68" max="68" width="6.85546875" style="24" customWidth="1"/>
    <col min="69" max="69" width="6.28515625" style="10" hidden="1" customWidth="1"/>
  </cols>
  <sheetData>
    <row r="1" spans="1:69" s="1" customFormat="1" ht="162.75" customHeight="1" thickBot="1">
      <c r="A1" s="107" t="s">
        <v>0</v>
      </c>
      <c r="B1" s="108"/>
      <c r="C1" s="108"/>
      <c r="D1" s="108"/>
      <c r="E1" s="108"/>
      <c r="F1" s="108"/>
      <c r="G1" s="33" t="s">
        <v>87</v>
      </c>
      <c r="H1" s="16" t="s">
        <v>88</v>
      </c>
      <c r="I1" s="16" t="s">
        <v>89</v>
      </c>
      <c r="J1" s="16" t="s">
        <v>90</v>
      </c>
      <c r="K1" s="16" t="s">
        <v>91</v>
      </c>
      <c r="L1" s="16" t="s">
        <v>92</v>
      </c>
      <c r="M1" s="34" t="s">
        <v>93</v>
      </c>
      <c r="N1" s="16" t="s">
        <v>95</v>
      </c>
      <c r="O1" s="16" t="s">
        <v>96</v>
      </c>
      <c r="P1" s="35" t="s">
        <v>97</v>
      </c>
      <c r="Q1" s="35" t="s">
        <v>98</v>
      </c>
      <c r="R1" s="35" t="s">
        <v>99</v>
      </c>
      <c r="S1" s="35" t="s">
        <v>100</v>
      </c>
      <c r="T1" s="35" t="s">
        <v>101</v>
      </c>
      <c r="U1" s="35" t="s">
        <v>194</v>
      </c>
      <c r="V1" s="16" t="s">
        <v>102</v>
      </c>
      <c r="W1" s="16" t="s">
        <v>103</v>
      </c>
      <c r="X1" s="16" t="s">
        <v>104</v>
      </c>
      <c r="Y1" s="16" t="s">
        <v>106</v>
      </c>
      <c r="Z1" s="16" t="s">
        <v>105</v>
      </c>
      <c r="AA1" s="16" t="s">
        <v>107</v>
      </c>
      <c r="AB1" s="16" t="s">
        <v>108</v>
      </c>
      <c r="AC1" s="16" t="s">
        <v>109</v>
      </c>
      <c r="AD1" s="16" t="s">
        <v>110</v>
      </c>
      <c r="AE1" s="36" t="s">
        <v>111</v>
      </c>
      <c r="AF1" s="37" t="s">
        <v>114</v>
      </c>
      <c r="AG1" s="34" t="s">
        <v>115</v>
      </c>
      <c r="AH1" s="34" t="s">
        <v>116</v>
      </c>
      <c r="AI1" s="34" t="s">
        <v>117</v>
      </c>
      <c r="AJ1" s="34" t="s">
        <v>118</v>
      </c>
      <c r="AK1" s="34" t="s">
        <v>119</v>
      </c>
      <c r="AL1" s="34" t="s">
        <v>120</v>
      </c>
      <c r="AM1" s="16" t="s">
        <v>121</v>
      </c>
      <c r="AN1" s="16" t="s">
        <v>143</v>
      </c>
      <c r="AO1" s="16" t="s">
        <v>144</v>
      </c>
      <c r="AP1" s="16" t="s">
        <v>145</v>
      </c>
      <c r="AQ1" s="16" t="s">
        <v>193</v>
      </c>
      <c r="AR1" s="16" t="s">
        <v>192</v>
      </c>
      <c r="AS1" s="16" t="s">
        <v>123</v>
      </c>
      <c r="AT1" s="16" t="s">
        <v>122</v>
      </c>
      <c r="AU1" s="16" t="s">
        <v>261</v>
      </c>
      <c r="AV1" s="16" t="s">
        <v>124</v>
      </c>
      <c r="AW1" s="16" t="s">
        <v>255</v>
      </c>
      <c r="AX1" s="17" t="s">
        <v>126</v>
      </c>
      <c r="AY1" s="18" t="s">
        <v>127</v>
      </c>
      <c r="AZ1" s="7" t="s">
        <v>128</v>
      </c>
      <c r="BA1" s="7" t="s">
        <v>260</v>
      </c>
      <c r="BB1" s="7" t="s">
        <v>125</v>
      </c>
      <c r="BC1" s="7" t="s">
        <v>262</v>
      </c>
      <c r="BD1" s="7" t="s">
        <v>129</v>
      </c>
      <c r="BE1" s="7" t="s">
        <v>130</v>
      </c>
      <c r="BF1" s="7" t="s">
        <v>131</v>
      </c>
      <c r="BG1" s="7" t="s">
        <v>196</v>
      </c>
      <c r="BH1" s="7" t="s">
        <v>132</v>
      </c>
      <c r="BI1" s="7" t="s">
        <v>133</v>
      </c>
      <c r="BJ1" s="7" t="s">
        <v>134</v>
      </c>
      <c r="BK1" s="7" t="s">
        <v>242</v>
      </c>
      <c r="BL1" s="18" t="s">
        <v>135</v>
      </c>
      <c r="BM1" s="18" t="s">
        <v>136</v>
      </c>
      <c r="BN1" s="18" t="s">
        <v>137</v>
      </c>
      <c r="BO1" s="18" t="s">
        <v>138</v>
      </c>
      <c r="BP1" s="22" t="s">
        <v>139</v>
      </c>
      <c r="BQ1" s="7" t="s">
        <v>140</v>
      </c>
    </row>
    <row r="2" spans="1:69" s="2" customFormat="1" ht="15" customHeight="1">
      <c r="A2" s="109"/>
      <c r="B2" s="110"/>
      <c r="C2" s="110"/>
      <c r="D2" s="110"/>
      <c r="E2" s="110"/>
      <c r="F2" s="110"/>
      <c r="G2" s="13" t="s">
        <v>197</v>
      </c>
      <c r="H2" s="14" t="s">
        <v>198</v>
      </c>
      <c r="I2" s="13" t="s">
        <v>199</v>
      </c>
      <c r="J2" s="13" t="s">
        <v>200</v>
      </c>
      <c r="K2" s="14" t="s">
        <v>201</v>
      </c>
      <c r="L2" s="13" t="s">
        <v>202</v>
      </c>
      <c r="M2" s="13" t="s">
        <v>203</v>
      </c>
      <c r="N2" s="14" t="s">
        <v>204</v>
      </c>
      <c r="O2" s="13" t="s">
        <v>205</v>
      </c>
      <c r="P2" s="13" t="s">
        <v>206</v>
      </c>
      <c r="Q2" s="14" t="s">
        <v>207</v>
      </c>
      <c r="R2" s="13" t="s">
        <v>208</v>
      </c>
      <c r="S2" s="13" t="s">
        <v>209</v>
      </c>
      <c r="T2" s="14" t="s">
        <v>210</v>
      </c>
      <c r="U2" s="13" t="s">
        <v>211</v>
      </c>
      <c r="V2" s="13" t="s">
        <v>212</v>
      </c>
      <c r="W2" s="14" t="s">
        <v>213</v>
      </c>
      <c r="X2" s="13" t="s">
        <v>214</v>
      </c>
      <c r="Y2" s="13" t="s">
        <v>215</v>
      </c>
      <c r="Z2" s="14" t="s">
        <v>216</v>
      </c>
      <c r="AA2" s="13" t="s">
        <v>217</v>
      </c>
      <c r="AB2" s="13" t="s">
        <v>218</v>
      </c>
      <c r="AC2" s="14" t="s">
        <v>219</v>
      </c>
      <c r="AD2" s="13" t="s">
        <v>220</v>
      </c>
      <c r="AE2" s="13" t="s">
        <v>221</v>
      </c>
      <c r="AF2" s="14" t="s">
        <v>222</v>
      </c>
      <c r="AG2" s="13" t="s">
        <v>223</v>
      </c>
      <c r="AH2" s="13" t="s">
        <v>224</v>
      </c>
      <c r="AI2" s="14" t="s">
        <v>225</v>
      </c>
      <c r="AJ2" s="13" t="s">
        <v>226</v>
      </c>
      <c r="AK2" s="13" t="s">
        <v>227</v>
      </c>
      <c r="AL2" s="14" t="s">
        <v>228</v>
      </c>
      <c r="AM2" s="13" t="s">
        <v>229</v>
      </c>
      <c r="AN2" s="13" t="s">
        <v>230</v>
      </c>
      <c r="AO2" s="14" t="s">
        <v>231</v>
      </c>
      <c r="AP2" s="13" t="s">
        <v>232</v>
      </c>
      <c r="AQ2" s="13" t="s">
        <v>233</v>
      </c>
      <c r="AR2" s="14" t="s">
        <v>234</v>
      </c>
      <c r="AS2" s="13" t="s">
        <v>235</v>
      </c>
      <c r="AT2" s="13" t="s">
        <v>236</v>
      </c>
      <c r="AU2" s="14" t="s">
        <v>237</v>
      </c>
      <c r="AV2" s="13" t="s">
        <v>238</v>
      </c>
      <c r="AW2" s="13" t="s">
        <v>239</v>
      </c>
      <c r="AX2" s="14" t="s">
        <v>243</v>
      </c>
      <c r="AY2" s="13" t="s">
        <v>244</v>
      </c>
      <c r="AZ2" s="13" t="s">
        <v>245</v>
      </c>
      <c r="BA2" s="14" t="s">
        <v>246</v>
      </c>
      <c r="BB2" s="13" t="s">
        <v>247</v>
      </c>
      <c r="BC2" s="13" t="s">
        <v>248</v>
      </c>
      <c r="BD2" s="14" t="s">
        <v>249</v>
      </c>
      <c r="BE2" s="13" t="s">
        <v>250</v>
      </c>
      <c r="BF2" s="13" t="s">
        <v>251</v>
      </c>
      <c r="BG2" s="14" t="s">
        <v>252</v>
      </c>
      <c r="BH2" s="13" t="s">
        <v>253</v>
      </c>
      <c r="BI2" s="13" t="s">
        <v>254</v>
      </c>
      <c r="BJ2" s="14" t="s">
        <v>256</v>
      </c>
      <c r="BK2" s="13" t="s">
        <v>257</v>
      </c>
      <c r="BL2" s="13" t="s">
        <v>258</v>
      </c>
      <c r="BM2" s="14" t="s">
        <v>259</v>
      </c>
      <c r="BN2" s="13" t="s">
        <v>263</v>
      </c>
      <c r="BO2" s="13" t="s">
        <v>264</v>
      </c>
      <c r="BP2" s="14" t="s">
        <v>265</v>
      </c>
      <c r="BQ2" s="8"/>
    </row>
    <row r="3" spans="1:69" s="80" customFormat="1" ht="29.25" customHeight="1" thickBot="1">
      <c r="A3" s="87" t="s">
        <v>241</v>
      </c>
      <c r="B3" s="88"/>
      <c r="C3" s="88"/>
      <c r="D3" s="88"/>
      <c r="E3" s="89"/>
      <c r="F3" s="90">
        <f>F6+F18+F32+F40+F45+D51+D61+D74+D91+D94+D99+D108+D113</f>
        <v>139.97052280311456</v>
      </c>
      <c r="G3" s="78">
        <f>G6+G18+G32+G40+G45+G51+G61+G74+G80</f>
        <v>82</v>
      </c>
      <c r="H3" s="78">
        <f t="shared" ref="H3:BK3" si="0">H6+H18+H32+H40+H45+H51+H61+H74+H80</f>
        <v>144</v>
      </c>
      <c r="I3" s="78">
        <f t="shared" si="0"/>
        <v>147</v>
      </c>
      <c r="J3" s="78">
        <f t="shared" si="0"/>
        <v>159</v>
      </c>
      <c r="K3" s="78">
        <f t="shared" si="0"/>
        <v>104</v>
      </c>
      <c r="L3" s="78">
        <f t="shared" si="0"/>
        <v>145</v>
      </c>
      <c r="M3" s="78">
        <f t="shared" si="0"/>
        <v>137</v>
      </c>
      <c r="N3" s="78">
        <f t="shared" si="0"/>
        <v>131</v>
      </c>
      <c r="O3" s="78">
        <f t="shared" si="0"/>
        <v>147</v>
      </c>
      <c r="P3" s="78">
        <f t="shared" si="0"/>
        <v>140</v>
      </c>
      <c r="Q3" s="78">
        <f t="shared" si="0"/>
        <v>151</v>
      </c>
      <c r="R3" s="78">
        <f t="shared" si="0"/>
        <v>85</v>
      </c>
      <c r="S3" s="78">
        <f t="shared" si="0"/>
        <v>134</v>
      </c>
      <c r="T3" s="78">
        <f t="shared" si="0"/>
        <v>87</v>
      </c>
      <c r="U3" s="78">
        <f t="shared" si="0"/>
        <v>129</v>
      </c>
      <c r="V3" s="78">
        <f t="shared" si="0"/>
        <v>164</v>
      </c>
      <c r="W3" s="78">
        <f t="shared" si="0"/>
        <v>150</v>
      </c>
      <c r="X3" s="78">
        <f t="shared" si="0"/>
        <v>162</v>
      </c>
      <c r="Y3" s="78">
        <f t="shared" si="0"/>
        <v>168</v>
      </c>
      <c r="Z3" s="78">
        <f t="shared" si="0"/>
        <v>170</v>
      </c>
      <c r="AA3" s="78">
        <f t="shared" si="0"/>
        <v>112</v>
      </c>
      <c r="AB3" s="78">
        <f t="shared" si="0"/>
        <v>54</v>
      </c>
      <c r="AC3" s="78">
        <f t="shared" si="0"/>
        <v>151</v>
      </c>
      <c r="AD3" s="78">
        <f t="shared" si="0"/>
        <v>167</v>
      </c>
      <c r="AE3" s="78">
        <f t="shared" si="0"/>
        <v>68</v>
      </c>
      <c r="AF3" s="78">
        <f t="shared" si="0"/>
        <v>78</v>
      </c>
      <c r="AG3" s="78">
        <f t="shared" si="0"/>
        <v>130</v>
      </c>
      <c r="AH3" s="78">
        <f t="shared" si="0"/>
        <v>125</v>
      </c>
      <c r="AI3" s="78">
        <f t="shared" si="0"/>
        <v>147</v>
      </c>
      <c r="AJ3" s="78">
        <f t="shared" si="0"/>
        <v>130</v>
      </c>
      <c r="AK3" s="78">
        <f t="shared" si="0"/>
        <v>135</v>
      </c>
      <c r="AL3" s="78">
        <f t="shared" si="0"/>
        <v>116</v>
      </c>
      <c r="AM3" s="78">
        <f t="shared" si="0"/>
        <v>58</v>
      </c>
      <c r="AN3" s="78">
        <f t="shared" si="0"/>
        <v>152</v>
      </c>
      <c r="AO3" s="78">
        <f t="shared" si="0"/>
        <v>151</v>
      </c>
      <c r="AP3" s="78">
        <f t="shared" si="0"/>
        <v>171</v>
      </c>
      <c r="AQ3" s="78">
        <f t="shared" si="0"/>
        <v>171</v>
      </c>
      <c r="AR3" s="78">
        <f t="shared" si="0"/>
        <v>159</v>
      </c>
      <c r="AS3" s="78">
        <f t="shared" si="0"/>
        <v>83</v>
      </c>
      <c r="AT3" s="78">
        <f t="shared" si="0"/>
        <v>158</v>
      </c>
      <c r="AU3" s="78">
        <f t="shared" si="0"/>
        <v>142</v>
      </c>
      <c r="AV3" s="78">
        <f t="shared" si="0"/>
        <v>164</v>
      </c>
      <c r="AW3" s="78">
        <f t="shared" si="0"/>
        <v>128</v>
      </c>
      <c r="AX3" s="78">
        <f t="shared" si="0"/>
        <v>164</v>
      </c>
      <c r="AY3" s="78">
        <f t="shared" si="0"/>
        <v>172</v>
      </c>
      <c r="AZ3" s="78">
        <f t="shared" si="0"/>
        <v>185</v>
      </c>
      <c r="BA3" s="78">
        <f t="shared" si="0"/>
        <v>172</v>
      </c>
      <c r="BB3" s="78">
        <f t="shared" si="0"/>
        <v>150</v>
      </c>
      <c r="BC3" s="78">
        <f t="shared" si="0"/>
        <v>171</v>
      </c>
      <c r="BD3" s="82">
        <f t="shared" si="0"/>
        <v>85</v>
      </c>
      <c r="BE3" s="82">
        <f t="shared" si="0"/>
        <v>158</v>
      </c>
      <c r="BF3" s="82">
        <f t="shared" si="0"/>
        <v>158</v>
      </c>
      <c r="BG3" s="82">
        <f t="shared" si="0"/>
        <v>153</v>
      </c>
      <c r="BH3" s="82">
        <f t="shared" si="0"/>
        <v>125</v>
      </c>
      <c r="BI3" s="82">
        <f t="shared" si="0"/>
        <v>180</v>
      </c>
      <c r="BJ3" s="82">
        <f t="shared" si="0"/>
        <v>103</v>
      </c>
      <c r="BK3" s="82">
        <f t="shared" si="0"/>
        <v>179</v>
      </c>
      <c r="BL3" s="82">
        <f t="shared" ref="BL3:BP3" si="1">BL6+BL18+BL32+BL40+BL45+BL51+BL61+BL74+BL80</f>
        <v>171</v>
      </c>
      <c r="BM3" s="82">
        <f t="shared" si="1"/>
        <v>130</v>
      </c>
      <c r="BN3" s="82">
        <f t="shared" si="1"/>
        <v>189</v>
      </c>
      <c r="BO3" s="82">
        <f t="shared" si="1"/>
        <v>148</v>
      </c>
      <c r="BP3" s="82">
        <f t="shared" si="1"/>
        <v>118</v>
      </c>
      <c r="BQ3" s="79"/>
    </row>
    <row r="4" spans="1:69" s="1" customFormat="1" ht="50.25" customHeight="1" thickBot="1">
      <c r="A4" s="91" t="s">
        <v>1</v>
      </c>
      <c r="B4" s="92" t="s">
        <v>2</v>
      </c>
      <c r="C4" s="92" t="s">
        <v>3</v>
      </c>
      <c r="D4" s="93" t="s">
        <v>141</v>
      </c>
      <c r="E4" s="93" t="s">
        <v>4</v>
      </c>
      <c r="F4" s="94" t="s">
        <v>5</v>
      </c>
      <c r="G4" s="111" t="s">
        <v>112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 t="s">
        <v>113</v>
      </c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81"/>
      <c r="BD4" s="115" t="s">
        <v>142</v>
      </c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7"/>
    </row>
    <row r="5" spans="1:69" s="1" customFormat="1" ht="15.75">
      <c r="A5" s="95" t="s">
        <v>6</v>
      </c>
      <c r="B5" s="49"/>
      <c r="C5" s="50"/>
      <c r="D5" s="60"/>
      <c r="E5" s="60"/>
      <c r="F5" s="67"/>
      <c r="G5" s="84">
        <f t="shared" ref="G5" si="2">SUM(G6,G18,G25,G32,G40,G45)</f>
        <v>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83">
        <f t="shared" ref="BQ5" si="3">SUM(BQ6,BQ18,BQ25,BQ32,BQ40,BQ45)</f>
        <v>0</v>
      </c>
    </row>
    <row r="6" spans="1:69" s="48" customFormat="1" ht="21">
      <c r="A6" s="95" t="s">
        <v>7</v>
      </c>
      <c r="B6" s="49" t="s">
        <v>154</v>
      </c>
      <c r="C6" s="51"/>
      <c r="D6" s="61"/>
      <c r="E6" s="61"/>
      <c r="F6" s="68">
        <f>SUM(G6:BP6)/58</f>
        <v>33.948275862068968</v>
      </c>
      <c r="G6" s="29">
        <f t="shared" ref="G6:U6" si="4">SUM(G7:G17)</f>
        <v>0</v>
      </c>
      <c r="H6" s="28">
        <f t="shared" si="4"/>
        <v>32</v>
      </c>
      <c r="I6" s="28">
        <f t="shared" si="4"/>
        <v>38</v>
      </c>
      <c r="J6" s="28">
        <f t="shared" si="4"/>
        <v>37</v>
      </c>
      <c r="K6" s="28">
        <f t="shared" si="4"/>
        <v>35</v>
      </c>
      <c r="L6" s="28">
        <f t="shared" si="4"/>
        <v>31</v>
      </c>
      <c r="M6" s="28">
        <f t="shared" si="4"/>
        <v>36</v>
      </c>
      <c r="N6" s="28">
        <f t="shared" si="4"/>
        <v>38</v>
      </c>
      <c r="O6" s="28">
        <f t="shared" si="4"/>
        <v>31</v>
      </c>
      <c r="P6" s="28">
        <f t="shared" si="4"/>
        <v>32</v>
      </c>
      <c r="Q6" s="28">
        <f t="shared" si="4"/>
        <v>35</v>
      </c>
      <c r="R6" s="28">
        <f t="shared" si="4"/>
        <v>0</v>
      </c>
      <c r="S6" s="28">
        <f t="shared" si="4"/>
        <v>28</v>
      </c>
      <c r="T6" s="28">
        <f t="shared" si="4"/>
        <v>9</v>
      </c>
      <c r="U6" s="28">
        <f t="shared" si="4"/>
        <v>37</v>
      </c>
      <c r="V6" s="28">
        <f t="shared" ref="V6:AF6" si="5">SUM(V7:V17)</f>
        <v>38</v>
      </c>
      <c r="W6" s="28">
        <f t="shared" si="5"/>
        <v>34</v>
      </c>
      <c r="X6" s="28">
        <f t="shared" si="5"/>
        <v>38</v>
      </c>
      <c r="Y6" s="28">
        <f t="shared" si="5"/>
        <v>34</v>
      </c>
      <c r="Z6" s="28">
        <f t="shared" si="5"/>
        <v>38</v>
      </c>
      <c r="AA6" s="28">
        <f t="shared" si="5"/>
        <v>18</v>
      </c>
      <c r="AB6" s="28">
        <f t="shared" si="5"/>
        <v>25</v>
      </c>
      <c r="AC6" s="28">
        <f t="shared" si="5"/>
        <v>33</v>
      </c>
      <c r="AD6" s="28">
        <f t="shared" si="5"/>
        <v>37</v>
      </c>
      <c r="AE6" s="28">
        <f t="shared" si="5"/>
        <v>0</v>
      </c>
      <c r="AF6" s="28">
        <f t="shared" si="5"/>
        <v>31</v>
      </c>
      <c r="AG6" s="28">
        <f t="shared" ref="AG6:BM6" si="6">SUM(AG7:AG17)</f>
        <v>27</v>
      </c>
      <c r="AH6" s="28">
        <f t="shared" si="6"/>
        <v>31</v>
      </c>
      <c r="AI6" s="28">
        <f t="shared" si="6"/>
        <v>39</v>
      </c>
      <c r="AJ6" s="28">
        <f t="shared" si="6"/>
        <v>36</v>
      </c>
      <c r="AK6" s="28">
        <f t="shared" si="6"/>
        <v>33</v>
      </c>
      <c r="AL6" s="28">
        <f t="shared" si="6"/>
        <v>26</v>
      </c>
      <c r="AM6" s="28">
        <f t="shared" si="6"/>
        <v>36</v>
      </c>
      <c r="AN6" s="28">
        <f t="shared" si="6"/>
        <v>34</v>
      </c>
      <c r="AO6" s="28">
        <f t="shared" si="6"/>
        <v>37</v>
      </c>
      <c r="AP6" s="28">
        <f t="shared" si="6"/>
        <v>39</v>
      </c>
      <c r="AQ6" s="28">
        <f t="shared" si="6"/>
        <v>39</v>
      </c>
      <c r="AR6" s="28">
        <f t="shared" si="6"/>
        <v>32</v>
      </c>
      <c r="AS6" s="28">
        <f t="shared" si="6"/>
        <v>0</v>
      </c>
      <c r="AT6" s="28">
        <f t="shared" si="6"/>
        <v>32</v>
      </c>
      <c r="AU6" s="28">
        <f t="shared" si="6"/>
        <v>25</v>
      </c>
      <c r="AV6" s="28">
        <f t="shared" si="6"/>
        <v>31</v>
      </c>
      <c r="AW6" s="28">
        <f t="shared" si="6"/>
        <v>39</v>
      </c>
      <c r="AX6" s="28">
        <f t="shared" si="6"/>
        <v>39</v>
      </c>
      <c r="AY6" s="30">
        <f t="shared" si="6"/>
        <v>39</v>
      </c>
      <c r="AZ6" s="28">
        <f t="shared" si="6"/>
        <v>39</v>
      </c>
      <c r="BA6" s="28">
        <f t="shared" si="6"/>
        <v>35</v>
      </c>
      <c r="BB6" s="28">
        <f t="shared" si="6"/>
        <v>37</v>
      </c>
      <c r="BC6" s="28">
        <f t="shared" si="6"/>
        <v>39</v>
      </c>
      <c r="BD6" s="28">
        <f t="shared" si="6"/>
        <v>35</v>
      </c>
      <c r="BE6" s="28">
        <f t="shared" si="6"/>
        <v>39</v>
      </c>
      <c r="BF6" s="28">
        <f t="shared" si="6"/>
        <v>37</v>
      </c>
      <c r="BG6" s="28">
        <f t="shared" si="6"/>
        <v>37</v>
      </c>
      <c r="BH6" s="28">
        <f t="shared" si="6"/>
        <v>39</v>
      </c>
      <c r="BI6" s="28">
        <f t="shared" si="6"/>
        <v>37</v>
      </c>
      <c r="BJ6" s="28">
        <f t="shared" si="6"/>
        <v>32</v>
      </c>
      <c r="BK6" s="28">
        <f t="shared" si="6"/>
        <v>39</v>
      </c>
      <c r="BL6" s="30">
        <f t="shared" si="6"/>
        <v>39</v>
      </c>
      <c r="BM6" s="30">
        <f t="shared" si="6"/>
        <v>37</v>
      </c>
      <c r="BN6" s="30">
        <f>SUM(BN7:BN17)</f>
        <v>39</v>
      </c>
      <c r="BO6" s="30">
        <f>SUM(BO7:BO17)</f>
        <v>11</v>
      </c>
      <c r="BP6" s="31">
        <f>SUM(BP7:BP17)</f>
        <v>39</v>
      </c>
      <c r="BQ6" s="28">
        <f>SUM(BQ7:BQ17)</f>
        <v>0</v>
      </c>
    </row>
    <row r="7" spans="1:69" s="1" customFormat="1" ht="21">
      <c r="A7" s="96" t="s">
        <v>8</v>
      </c>
      <c r="B7" s="43" t="s">
        <v>9</v>
      </c>
      <c r="C7" s="44"/>
      <c r="D7" s="62"/>
      <c r="E7" s="62"/>
      <c r="F7" s="68">
        <f t="shared" ref="F7:F50" si="7">SUM(G7:BP7)/58</f>
        <v>1.0517241379310345</v>
      </c>
      <c r="G7" s="6"/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/>
      <c r="S7" s="3">
        <v>1</v>
      </c>
      <c r="T7" s="3">
        <v>1</v>
      </c>
      <c r="U7" s="3">
        <v>5</v>
      </c>
      <c r="V7" s="3">
        <v>1</v>
      </c>
      <c r="W7" s="3">
        <v>1</v>
      </c>
      <c r="X7" s="3">
        <v>1</v>
      </c>
      <c r="Y7" s="3">
        <v>1</v>
      </c>
      <c r="Z7" s="38">
        <v>1</v>
      </c>
      <c r="AA7" s="3">
        <v>0</v>
      </c>
      <c r="AB7" s="3">
        <v>1</v>
      </c>
      <c r="AC7" s="3">
        <v>1</v>
      </c>
      <c r="AD7" s="3">
        <v>1</v>
      </c>
      <c r="AE7" s="3"/>
      <c r="AF7" s="3">
        <v>1</v>
      </c>
      <c r="AG7" s="3">
        <v>1</v>
      </c>
      <c r="AH7" s="3">
        <v>1</v>
      </c>
      <c r="AI7" s="38">
        <v>1</v>
      </c>
      <c r="AJ7" s="38">
        <v>1</v>
      </c>
      <c r="AK7" s="38">
        <v>1</v>
      </c>
      <c r="AL7" s="38">
        <v>1</v>
      </c>
      <c r="AM7" s="38">
        <v>1</v>
      </c>
      <c r="AN7" s="3">
        <v>1</v>
      </c>
      <c r="AO7" s="38">
        <v>1</v>
      </c>
      <c r="AP7" s="38">
        <v>1</v>
      </c>
      <c r="AQ7" s="3">
        <v>1</v>
      </c>
      <c r="AR7" s="3">
        <v>1</v>
      </c>
      <c r="AS7" s="3"/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8">
        <v>1</v>
      </c>
      <c r="BD7" s="3">
        <v>1</v>
      </c>
      <c r="BE7" s="38">
        <v>1</v>
      </c>
      <c r="BF7" s="3">
        <v>1</v>
      </c>
      <c r="BG7" s="38">
        <v>1</v>
      </c>
      <c r="BH7" s="38">
        <v>1</v>
      </c>
      <c r="BI7" s="3">
        <v>1</v>
      </c>
      <c r="BJ7" s="38">
        <v>1</v>
      </c>
      <c r="BK7" s="39">
        <v>1</v>
      </c>
      <c r="BL7" s="39">
        <v>1</v>
      </c>
      <c r="BM7" s="19">
        <v>1</v>
      </c>
      <c r="BN7" s="39">
        <v>1</v>
      </c>
      <c r="BO7" s="39">
        <v>1</v>
      </c>
      <c r="BP7" s="38">
        <v>1</v>
      </c>
      <c r="BQ7" s="3"/>
    </row>
    <row r="8" spans="1:69" s="1" customFormat="1" ht="47.25">
      <c r="A8" s="96" t="s">
        <v>10</v>
      </c>
      <c r="B8" s="43" t="s">
        <v>11</v>
      </c>
      <c r="C8" s="44"/>
      <c r="D8" s="62"/>
      <c r="E8" s="62"/>
      <c r="F8" s="68">
        <f t="shared" si="7"/>
        <v>2.7068965517241379</v>
      </c>
      <c r="G8" s="6"/>
      <c r="H8" s="3">
        <v>3</v>
      </c>
      <c r="I8" s="3">
        <v>3</v>
      </c>
      <c r="J8" s="3">
        <v>3</v>
      </c>
      <c r="K8" s="3">
        <v>2</v>
      </c>
      <c r="L8" s="3">
        <v>3</v>
      </c>
      <c r="M8" s="3">
        <v>2</v>
      </c>
      <c r="N8" s="3">
        <v>2</v>
      </c>
      <c r="O8" s="3">
        <v>3</v>
      </c>
      <c r="P8" s="3">
        <v>3</v>
      </c>
      <c r="Q8" s="3">
        <v>3</v>
      </c>
      <c r="R8" s="3"/>
      <c r="S8" s="3">
        <v>3</v>
      </c>
      <c r="T8" s="3">
        <v>1</v>
      </c>
      <c r="U8" s="3">
        <v>4</v>
      </c>
      <c r="V8" s="3">
        <v>3</v>
      </c>
      <c r="W8" s="3">
        <v>1</v>
      </c>
      <c r="X8" s="3">
        <v>3</v>
      </c>
      <c r="Y8" s="3">
        <v>3</v>
      </c>
      <c r="Z8" s="38">
        <v>0</v>
      </c>
      <c r="AA8" s="3">
        <v>0</v>
      </c>
      <c r="AB8" s="3">
        <v>3</v>
      </c>
      <c r="AC8" s="3">
        <v>3</v>
      </c>
      <c r="AD8" s="3">
        <v>3</v>
      </c>
      <c r="AE8" s="3"/>
      <c r="AF8" s="3">
        <v>3</v>
      </c>
      <c r="AG8" s="3">
        <v>3</v>
      </c>
      <c r="AH8" s="3">
        <v>3</v>
      </c>
      <c r="AI8" s="38">
        <v>3</v>
      </c>
      <c r="AJ8" s="38">
        <v>3</v>
      </c>
      <c r="AK8" s="38">
        <v>3</v>
      </c>
      <c r="AL8" s="38">
        <v>3</v>
      </c>
      <c r="AM8" s="38">
        <v>3</v>
      </c>
      <c r="AN8" s="3">
        <v>3</v>
      </c>
      <c r="AO8" s="38">
        <v>3</v>
      </c>
      <c r="AP8" s="38">
        <v>3</v>
      </c>
      <c r="AQ8" s="3">
        <v>3</v>
      </c>
      <c r="AR8" s="3">
        <v>3</v>
      </c>
      <c r="AS8" s="3"/>
      <c r="AT8" s="3">
        <v>3</v>
      </c>
      <c r="AU8" s="3">
        <v>3</v>
      </c>
      <c r="AV8" s="3">
        <v>3</v>
      </c>
      <c r="AW8" s="3">
        <v>3</v>
      </c>
      <c r="AX8" s="3">
        <v>3</v>
      </c>
      <c r="AY8" s="3">
        <v>3</v>
      </c>
      <c r="AZ8" s="3">
        <v>3</v>
      </c>
      <c r="BA8" s="3">
        <v>3</v>
      </c>
      <c r="BB8" s="3">
        <v>3</v>
      </c>
      <c r="BC8" s="38">
        <v>3</v>
      </c>
      <c r="BD8" s="3">
        <v>2</v>
      </c>
      <c r="BE8" s="38">
        <v>3</v>
      </c>
      <c r="BF8" s="3">
        <v>3</v>
      </c>
      <c r="BG8" s="38">
        <v>3</v>
      </c>
      <c r="BH8" s="38">
        <v>3</v>
      </c>
      <c r="BI8" s="3">
        <v>3</v>
      </c>
      <c r="BJ8" s="38">
        <v>3</v>
      </c>
      <c r="BK8" s="39">
        <v>3</v>
      </c>
      <c r="BL8" s="39">
        <v>3</v>
      </c>
      <c r="BM8" s="19">
        <v>1</v>
      </c>
      <c r="BN8" s="39">
        <v>3</v>
      </c>
      <c r="BO8" s="39">
        <v>1</v>
      </c>
      <c r="BP8" s="38">
        <v>3</v>
      </c>
      <c r="BQ8" s="3"/>
    </row>
    <row r="9" spans="1:69" s="1" customFormat="1" ht="21">
      <c r="A9" s="96" t="s">
        <v>12</v>
      </c>
      <c r="B9" s="43" t="s">
        <v>9</v>
      </c>
      <c r="C9" s="44"/>
      <c r="D9" s="62"/>
      <c r="E9" s="62"/>
      <c r="F9" s="68">
        <f t="shared" si="7"/>
        <v>0.7931034482758621</v>
      </c>
      <c r="G9" s="6"/>
      <c r="H9" s="3"/>
      <c r="I9" s="3"/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0</v>
      </c>
      <c r="Q9" s="3">
        <v>1</v>
      </c>
      <c r="R9" s="3"/>
      <c r="S9" s="3">
        <v>0</v>
      </c>
      <c r="T9" s="3">
        <v>0</v>
      </c>
      <c r="U9" s="3">
        <v>1</v>
      </c>
      <c r="V9" s="3">
        <v>1</v>
      </c>
      <c r="W9" s="3"/>
      <c r="X9" s="3">
        <v>0</v>
      </c>
      <c r="Y9" s="3">
        <v>1</v>
      </c>
      <c r="Z9" s="38">
        <v>1</v>
      </c>
      <c r="AA9" s="3">
        <v>0</v>
      </c>
      <c r="AB9" s="3">
        <v>0</v>
      </c>
      <c r="AC9" s="3">
        <v>0</v>
      </c>
      <c r="AD9" s="3">
        <v>1</v>
      </c>
      <c r="AE9" s="3"/>
      <c r="AF9" s="3">
        <v>1</v>
      </c>
      <c r="AG9" s="3">
        <v>0</v>
      </c>
      <c r="AH9" s="3">
        <v>0</v>
      </c>
      <c r="AI9" s="38">
        <v>1</v>
      </c>
      <c r="AJ9" s="38">
        <v>1</v>
      </c>
      <c r="AK9" s="38">
        <v>5</v>
      </c>
      <c r="AL9" s="38">
        <v>1</v>
      </c>
      <c r="AM9" s="38">
        <v>1</v>
      </c>
      <c r="AN9" s="3">
        <v>1</v>
      </c>
      <c r="AO9" s="38">
        <v>1</v>
      </c>
      <c r="AP9" s="38">
        <v>1</v>
      </c>
      <c r="AQ9" s="3">
        <v>1</v>
      </c>
      <c r="AR9" s="3">
        <v>0</v>
      </c>
      <c r="AS9" s="3"/>
      <c r="AT9" s="3">
        <v>1</v>
      </c>
      <c r="AU9" s="3">
        <v>1</v>
      </c>
      <c r="AV9" s="3">
        <v>1</v>
      </c>
      <c r="AW9" s="3">
        <v>1</v>
      </c>
      <c r="AX9" s="3">
        <v>1</v>
      </c>
      <c r="AY9" s="3">
        <v>1</v>
      </c>
      <c r="AZ9" s="3">
        <v>1</v>
      </c>
      <c r="BA9" s="3">
        <v>1</v>
      </c>
      <c r="BB9" s="3">
        <v>1</v>
      </c>
      <c r="BC9" s="38">
        <v>1</v>
      </c>
      <c r="BD9" s="3">
        <v>1</v>
      </c>
      <c r="BE9" s="38">
        <v>1</v>
      </c>
      <c r="BF9" s="3">
        <v>0</v>
      </c>
      <c r="BG9" s="38">
        <v>1</v>
      </c>
      <c r="BH9" s="38">
        <v>1</v>
      </c>
      <c r="BI9" s="3">
        <v>1</v>
      </c>
      <c r="BJ9" s="38">
        <v>1</v>
      </c>
      <c r="BK9" s="39">
        <v>1</v>
      </c>
      <c r="BL9" s="39">
        <v>1</v>
      </c>
      <c r="BM9" s="19">
        <v>1</v>
      </c>
      <c r="BN9" s="39">
        <v>1</v>
      </c>
      <c r="BO9" s="39">
        <v>1</v>
      </c>
      <c r="BP9" s="38">
        <v>1</v>
      </c>
      <c r="BQ9" s="3"/>
    </row>
    <row r="10" spans="1:69" s="1" customFormat="1" ht="31.5">
      <c r="A10" s="96" t="s">
        <v>13</v>
      </c>
      <c r="B10" s="43" t="s">
        <v>14</v>
      </c>
      <c r="C10" s="44"/>
      <c r="D10" s="62"/>
      <c r="E10" s="62"/>
      <c r="F10" s="68">
        <f t="shared" si="7"/>
        <v>4.2413793103448274</v>
      </c>
      <c r="G10" s="6"/>
      <c r="H10" s="3">
        <v>3</v>
      </c>
      <c r="I10" s="3">
        <v>5</v>
      </c>
      <c r="J10" s="3">
        <v>5</v>
      </c>
      <c r="K10" s="3">
        <v>4</v>
      </c>
      <c r="L10" s="3">
        <v>4</v>
      </c>
      <c r="M10" s="3">
        <v>4</v>
      </c>
      <c r="N10" s="3">
        <v>5</v>
      </c>
      <c r="O10" s="3">
        <v>4</v>
      </c>
      <c r="P10" s="3">
        <v>1</v>
      </c>
      <c r="Q10" s="3">
        <v>5</v>
      </c>
      <c r="R10" s="3"/>
      <c r="S10" s="3">
        <v>5</v>
      </c>
      <c r="T10" s="3">
        <v>1</v>
      </c>
      <c r="U10" s="3">
        <v>4</v>
      </c>
      <c r="V10" s="3">
        <v>5</v>
      </c>
      <c r="W10" s="3">
        <v>5</v>
      </c>
      <c r="X10" s="3">
        <v>5</v>
      </c>
      <c r="Y10" s="3">
        <v>4</v>
      </c>
      <c r="Z10" s="38">
        <v>4</v>
      </c>
      <c r="AA10" s="3">
        <v>5</v>
      </c>
      <c r="AB10" s="3">
        <v>0</v>
      </c>
      <c r="AC10" s="3">
        <v>5</v>
      </c>
      <c r="AD10" s="3">
        <v>5</v>
      </c>
      <c r="AE10" s="3"/>
      <c r="AF10" s="3">
        <v>1</v>
      </c>
      <c r="AG10" s="3">
        <v>5</v>
      </c>
      <c r="AH10" s="3">
        <v>3</v>
      </c>
      <c r="AI10" s="38">
        <v>5</v>
      </c>
      <c r="AJ10" s="38">
        <v>5</v>
      </c>
      <c r="AK10" s="38">
        <v>4</v>
      </c>
      <c r="AL10" s="38">
        <v>3</v>
      </c>
      <c r="AM10" s="38">
        <v>5</v>
      </c>
      <c r="AN10" s="3">
        <v>5</v>
      </c>
      <c r="AO10" s="38">
        <v>5</v>
      </c>
      <c r="AP10" s="38">
        <v>5</v>
      </c>
      <c r="AQ10" s="3">
        <v>5</v>
      </c>
      <c r="AR10" s="3">
        <v>5</v>
      </c>
      <c r="AS10" s="3"/>
      <c r="AT10" s="3">
        <v>5</v>
      </c>
      <c r="AU10" s="3">
        <v>1</v>
      </c>
      <c r="AV10" s="3">
        <v>1</v>
      </c>
      <c r="AW10" s="3">
        <v>5</v>
      </c>
      <c r="AX10" s="3">
        <v>5</v>
      </c>
      <c r="AY10" s="3">
        <v>5</v>
      </c>
      <c r="AZ10" s="3">
        <v>5</v>
      </c>
      <c r="BA10" s="3">
        <v>5</v>
      </c>
      <c r="BB10" s="3">
        <v>5</v>
      </c>
      <c r="BC10" s="38">
        <v>5</v>
      </c>
      <c r="BD10" s="3">
        <v>4</v>
      </c>
      <c r="BE10" s="38">
        <v>5</v>
      </c>
      <c r="BF10" s="3">
        <v>5</v>
      </c>
      <c r="BG10" s="38">
        <v>5</v>
      </c>
      <c r="BH10" s="38">
        <v>5</v>
      </c>
      <c r="BI10" s="3">
        <v>5</v>
      </c>
      <c r="BJ10" s="38">
        <v>5</v>
      </c>
      <c r="BK10" s="39">
        <v>5</v>
      </c>
      <c r="BL10" s="39">
        <v>5</v>
      </c>
      <c r="BM10" s="19">
        <v>5</v>
      </c>
      <c r="BN10" s="39">
        <v>5</v>
      </c>
      <c r="BO10" s="39">
        <v>1</v>
      </c>
      <c r="BP10" s="38">
        <v>5</v>
      </c>
      <c r="BQ10" s="3"/>
    </row>
    <row r="11" spans="1:69" s="1" customFormat="1" ht="21">
      <c r="A11" s="96" t="s">
        <v>15</v>
      </c>
      <c r="B11" s="43" t="s">
        <v>14</v>
      </c>
      <c r="C11" s="44"/>
      <c r="D11" s="62"/>
      <c r="E11" s="62"/>
      <c r="F11" s="68">
        <f t="shared" si="7"/>
        <v>4.4482758620689653</v>
      </c>
      <c r="G11" s="6"/>
      <c r="H11" s="3">
        <v>3</v>
      </c>
      <c r="I11" s="3">
        <v>5</v>
      </c>
      <c r="J11" s="3">
        <v>5</v>
      </c>
      <c r="K11" s="3">
        <v>4</v>
      </c>
      <c r="L11" s="3">
        <v>4</v>
      </c>
      <c r="M11" s="3">
        <v>5</v>
      </c>
      <c r="N11" s="3">
        <v>5</v>
      </c>
      <c r="O11" s="3">
        <v>5</v>
      </c>
      <c r="P11" s="3">
        <v>4</v>
      </c>
      <c r="Q11" s="3">
        <v>5</v>
      </c>
      <c r="R11" s="3"/>
      <c r="S11" s="3">
        <v>5</v>
      </c>
      <c r="T11" s="3">
        <v>0</v>
      </c>
      <c r="U11" s="3">
        <v>5</v>
      </c>
      <c r="V11" s="3">
        <v>5</v>
      </c>
      <c r="W11" s="3">
        <v>4</v>
      </c>
      <c r="X11" s="3">
        <v>5</v>
      </c>
      <c r="Y11" s="3">
        <v>4</v>
      </c>
      <c r="Z11" s="38">
        <v>4</v>
      </c>
      <c r="AA11" s="3">
        <v>5</v>
      </c>
      <c r="AB11" s="3">
        <v>5</v>
      </c>
      <c r="AC11" s="3">
        <v>5</v>
      </c>
      <c r="AD11" s="3">
        <v>5</v>
      </c>
      <c r="AE11" s="3"/>
      <c r="AF11" s="3">
        <v>5</v>
      </c>
      <c r="AG11" s="3">
        <v>5</v>
      </c>
      <c r="AH11" s="3">
        <v>5</v>
      </c>
      <c r="AI11" s="38">
        <v>5</v>
      </c>
      <c r="AJ11" s="38">
        <v>4</v>
      </c>
      <c r="AK11" s="38">
        <v>5</v>
      </c>
      <c r="AL11" s="38">
        <v>3</v>
      </c>
      <c r="AM11" s="38">
        <v>5</v>
      </c>
      <c r="AN11" s="3">
        <v>3</v>
      </c>
      <c r="AO11" s="38">
        <v>5</v>
      </c>
      <c r="AP11" s="38">
        <v>5</v>
      </c>
      <c r="AQ11" s="3">
        <v>5</v>
      </c>
      <c r="AR11" s="3">
        <v>5</v>
      </c>
      <c r="AS11" s="3"/>
      <c r="AT11" s="3">
        <v>5</v>
      </c>
      <c r="AU11" s="3">
        <v>0</v>
      </c>
      <c r="AV11" s="3">
        <v>3</v>
      </c>
      <c r="AW11" s="3">
        <v>5</v>
      </c>
      <c r="AX11" s="3">
        <v>5</v>
      </c>
      <c r="AY11" s="3">
        <v>5</v>
      </c>
      <c r="AZ11" s="3">
        <v>5</v>
      </c>
      <c r="BA11" s="3">
        <v>3</v>
      </c>
      <c r="BB11" s="3">
        <v>5</v>
      </c>
      <c r="BC11" s="38">
        <v>5</v>
      </c>
      <c r="BD11" s="3">
        <v>5</v>
      </c>
      <c r="BE11" s="38">
        <v>5</v>
      </c>
      <c r="BF11" s="3">
        <v>4</v>
      </c>
      <c r="BG11" s="38">
        <v>5</v>
      </c>
      <c r="BH11" s="38">
        <v>5</v>
      </c>
      <c r="BI11" s="3">
        <v>5</v>
      </c>
      <c r="BJ11" s="38">
        <v>5</v>
      </c>
      <c r="BK11" s="39">
        <v>5</v>
      </c>
      <c r="BL11" s="39">
        <v>5</v>
      </c>
      <c r="BM11" s="19">
        <v>5</v>
      </c>
      <c r="BN11" s="39">
        <v>5</v>
      </c>
      <c r="BO11" s="39">
        <v>1</v>
      </c>
      <c r="BP11" s="38">
        <v>5</v>
      </c>
      <c r="BQ11" s="3"/>
    </row>
    <row r="12" spans="1:69" s="1" customFormat="1" ht="21">
      <c r="A12" s="96" t="s">
        <v>16</v>
      </c>
      <c r="B12" s="43" t="s">
        <v>14</v>
      </c>
      <c r="C12" s="44"/>
      <c r="D12" s="62"/>
      <c r="E12" s="62"/>
      <c r="F12" s="68">
        <f t="shared" si="7"/>
        <v>4.5172413793103452</v>
      </c>
      <c r="G12" s="6"/>
      <c r="H12" s="3">
        <v>3</v>
      </c>
      <c r="I12" s="3">
        <v>5</v>
      </c>
      <c r="J12" s="3">
        <v>5</v>
      </c>
      <c r="K12" s="3">
        <v>5</v>
      </c>
      <c r="L12" s="3">
        <v>4</v>
      </c>
      <c r="M12" s="3">
        <v>5</v>
      </c>
      <c r="N12" s="3">
        <v>5</v>
      </c>
      <c r="O12" s="3">
        <v>3</v>
      </c>
      <c r="P12" s="3">
        <v>5</v>
      </c>
      <c r="Q12" s="3">
        <v>5</v>
      </c>
      <c r="R12" s="3"/>
      <c r="S12" s="3">
        <v>5</v>
      </c>
      <c r="T12" s="3">
        <v>1</v>
      </c>
      <c r="U12" s="3">
        <v>4</v>
      </c>
      <c r="V12" s="3">
        <v>5</v>
      </c>
      <c r="W12" s="3">
        <v>5</v>
      </c>
      <c r="X12" s="3">
        <v>5</v>
      </c>
      <c r="Y12" s="3">
        <v>4</v>
      </c>
      <c r="Z12" s="38">
        <v>5</v>
      </c>
      <c r="AA12" s="3">
        <v>3</v>
      </c>
      <c r="AB12" s="3">
        <v>2</v>
      </c>
      <c r="AC12" s="3">
        <v>5</v>
      </c>
      <c r="AD12" s="3">
        <v>5</v>
      </c>
      <c r="AE12" s="3"/>
      <c r="AF12" s="3">
        <v>1</v>
      </c>
      <c r="AG12" s="3">
        <v>5</v>
      </c>
      <c r="AH12" s="3">
        <v>5</v>
      </c>
      <c r="AI12" s="38">
        <v>5</v>
      </c>
      <c r="AJ12" s="38">
        <v>5</v>
      </c>
      <c r="AK12" s="38">
        <v>5</v>
      </c>
      <c r="AL12" s="38">
        <v>4</v>
      </c>
      <c r="AM12" s="38">
        <v>5</v>
      </c>
      <c r="AN12" s="3">
        <v>5</v>
      </c>
      <c r="AO12" s="38">
        <v>5</v>
      </c>
      <c r="AP12" s="38">
        <v>5</v>
      </c>
      <c r="AQ12" s="3">
        <v>5</v>
      </c>
      <c r="AR12" s="3">
        <v>5</v>
      </c>
      <c r="AS12" s="3"/>
      <c r="AT12" s="3">
        <v>5</v>
      </c>
      <c r="AU12" s="3">
        <v>5</v>
      </c>
      <c r="AV12" s="3">
        <v>4</v>
      </c>
      <c r="AW12" s="3">
        <v>5</v>
      </c>
      <c r="AX12" s="3">
        <v>5</v>
      </c>
      <c r="AY12" s="3">
        <v>5</v>
      </c>
      <c r="AZ12" s="3">
        <v>5</v>
      </c>
      <c r="BA12" s="3">
        <v>3</v>
      </c>
      <c r="BB12" s="3">
        <v>5</v>
      </c>
      <c r="BC12" s="38">
        <v>5</v>
      </c>
      <c r="BD12" s="3">
        <v>5</v>
      </c>
      <c r="BE12" s="38">
        <v>5</v>
      </c>
      <c r="BF12" s="3">
        <v>5</v>
      </c>
      <c r="BG12" s="38">
        <v>5</v>
      </c>
      <c r="BH12" s="38">
        <v>5</v>
      </c>
      <c r="BI12" s="3">
        <v>5</v>
      </c>
      <c r="BJ12" s="38">
        <v>5</v>
      </c>
      <c r="BK12" s="39">
        <v>5</v>
      </c>
      <c r="BL12" s="39">
        <v>5</v>
      </c>
      <c r="BM12" s="19">
        <v>5</v>
      </c>
      <c r="BN12" s="39">
        <v>5</v>
      </c>
      <c r="BO12" s="39">
        <v>1</v>
      </c>
      <c r="BP12" s="38">
        <v>5</v>
      </c>
      <c r="BQ12" s="3"/>
    </row>
    <row r="13" spans="1:69" s="1" customFormat="1" ht="21">
      <c r="A13" s="96" t="s">
        <v>17</v>
      </c>
      <c r="B13" s="43" t="s">
        <v>14</v>
      </c>
      <c r="C13" s="44"/>
      <c r="D13" s="62"/>
      <c r="E13" s="62"/>
      <c r="F13" s="68">
        <f t="shared" si="7"/>
        <v>4.5344827586206895</v>
      </c>
      <c r="G13" s="6"/>
      <c r="H13" s="3">
        <v>5</v>
      </c>
      <c r="I13" s="3">
        <v>5</v>
      </c>
      <c r="J13" s="3">
        <v>5</v>
      </c>
      <c r="K13" s="3">
        <v>5</v>
      </c>
      <c r="L13" s="3">
        <v>5</v>
      </c>
      <c r="M13" s="3">
        <v>4</v>
      </c>
      <c r="N13" s="3">
        <v>5</v>
      </c>
      <c r="O13" s="3">
        <v>5</v>
      </c>
      <c r="P13" s="3">
        <v>5</v>
      </c>
      <c r="Q13" s="3">
        <v>5</v>
      </c>
      <c r="R13" s="3"/>
      <c r="S13" s="3"/>
      <c r="T13" s="3">
        <v>1</v>
      </c>
      <c r="U13" s="3">
        <v>4</v>
      </c>
      <c r="V13" s="3">
        <v>5</v>
      </c>
      <c r="W13" s="3">
        <v>5</v>
      </c>
      <c r="X13" s="3">
        <v>5</v>
      </c>
      <c r="Y13" s="3">
        <v>4</v>
      </c>
      <c r="Z13" s="38">
        <v>5</v>
      </c>
      <c r="AA13" s="3">
        <v>5</v>
      </c>
      <c r="AB13" s="3">
        <v>2</v>
      </c>
      <c r="AC13" s="3">
        <v>5</v>
      </c>
      <c r="AD13" s="3">
        <v>5</v>
      </c>
      <c r="AE13" s="3"/>
      <c r="AF13" s="3">
        <v>5</v>
      </c>
      <c r="AG13" s="3">
        <v>3</v>
      </c>
      <c r="AH13" s="3">
        <v>5</v>
      </c>
      <c r="AI13" s="38">
        <v>5</v>
      </c>
      <c r="AJ13" s="38">
        <v>5</v>
      </c>
      <c r="AK13" s="38">
        <v>1</v>
      </c>
      <c r="AL13" s="38">
        <v>4</v>
      </c>
      <c r="AM13" s="38">
        <v>5</v>
      </c>
      <c r="AN13" s="3">
        <v>5</v>
      </c>
      <c r="AO13" s="38">
        <v>5</v>
      </c>
      <c r="AP13" s="38">
        <v>5</v>
      </c>
      <c r="AQ13" s="3">
        <v>5</v>
      </c>
      <c r="AR13" s="3">
        <v>5</v>
      </c>
      <c r="AS13" s="3"/>
      <c r="AT13" s="3">
        <v>5</v>
      </c>
      <c r="AU13" s="3">
        <v>5</v>
      </c>
      <c r="AV13" s="3">
        <v>5</v>
      </c>
      <c r="AW13" s="3">
        <v>5</v>
      </c>
      <c r="AX13" s="3">
        <v>5</v>
      </c>
      <c r="AY13" s="3">
        <v>5</v>
      </c>
      <c r="AZ13" s="3">
        <v>5</v>
      </c>
      <c r="BA13" s="3">
        <v>5</v>
      </c>
      <c r="BB13" s="3">
        <v>5</v>
      </c>
      <c r="BC13" s="38">
        <v>5</v>
      </c>
      <c r="BD13" s="3">
        <v>5</v>
      </c>
      <c r="BE13" s="38">
        <v>5</v>
      </c>
      <c r="BF13" s="3">
        <v>5</v>
      </c>
      <c r="BG13" s="38">
        <v>5</v>
      </c>
      <c r="BH13" s="38">
        <v>5</v>
      </c>
      <c r="BI13" s="3">
        <v>4</v>
      </c>
      <c r="BJ13" s="38">
        <v>5</v>
      </c>
      <c r="BK13" s="39">
        <v>5</v>
      </c>
      <c r="BL13" s="39">
        <v>5</v>
      </c>
      <c r="BM13" s="19">
        <v>5</v>
      </c>
      <c r="BN13" s="39">
        <v>5</v>
      </c>
      <c r="BO13" s="39">
        <v>1</v>
      </c>
      <c r="BP13" s="38">
        <v>5</v>
      </c>
      <c r="BQ13" s="3"/>
    </row>
    <row r="14" spans="1:69" s="1" customFormat="1" ht="21">
      <c r="A14" s="96" t="s">
        <v>18</v>
      </c>
      <c r="B14" s="43" t="s">
        <v>14</v>
      </c>
      <c r="C14" s="44"/>
      <c r="D14" s="62"/>
      <c r="E14" s="62"/>
      <c r="F14" s="68">
        <f t="shared" si="7"/>
        <v>3.7068965517241379</v>
      </c>
      <c r="G14" s="6"/>
      <c r="H14" s="3">
        <v>5</v>
      </c>
      <c r="I14" s="3">
        <v>5</v>
      </c>
      <c r="J14" s="3">
        <v>5</v>
      </c>
      <c r="K14" s="3">
        <v>5</v>
      </c>
      <c r="L14" s="3">
        <v>3</v>
      </c>
      <c r="M14" s="3">
        <v>5</v>
      </c>
      <c r="N14" s="3">
        <v>5</v>
      </c>
      <c r="O14" s="3">
        <v>5</v>
      </c>
      <c r="P14" s="3">
        <v>0</v>
      </c>
      <c r="Q14" s="3">
        <v>4</v>
      </c>
      <c r="R14" s="3"/>
      <c r="S14" s="3"/>
      <c r="T14" s="3">
        <v>1</v>
      </c>
      <c r="U14" s="3">
        <v>0</v>
      </c>
      <c r="V14" s="3">
        <v>5</v>
      </c>
      <c r="W14" s="3">
        <v>5</v>
      </c>
      <c r="X14" s="3">
        <v>5</v>
      </c>
      <c r="Y14" s="3">
        <v>5</v>
      </c>
      <c r="Z14" s="38">
        <v>5</v>
      </c>
      <c r="AA14" s="3"/>
      <c r="AB14" s="3">
        <v>5</v>
      </c>
      <c r="AC14" s="3">
        <v>0</v>
      </c>
      <c r="AD14" s="3">
        <v>3</v>
      </c>
      <c r="AE14" s="3"/>
      <c r="AF14" s="3">
        <v>5</v>
      </c>
      <c r="AG14" s="3">
        <v>1</v>
      </c>
      <c r="AH14" s="3">
        <v>0</v>
      </c>
      <c r="AI14" s="38">
        <v>5</v>
      </c>
      <c r="AJ14" s="38">
        <v>4</v>
      </c>
      <c r="AK14" s="38">
        <v>3</v>
      </c>
      <c r="AL14" s="38">
        <v>3</v>
      </c>
      <c r="AM14" s="38">
        <v>5</v>
      </c>
      <c r="AN14" s="3">
        <v>3</v>
      </c>
      <c r="AO14" s="38">
        <v>5</v>
      </c>
      <c r="AP14" s="38">
        <v>5</v>
      </c>
      <c r="AQ14" s="3">
        <v>5</v>
      </c>
      <c r="AR14" s="3">
        <v>0</v>
      </c>
      <c r="AS14" s="3"/>
      <c r="AT14" s="3">
        <v>0</v>
      </c>
      <c r="AU14" s="3">
        <v>0</v>
      </c>
      <c r="AV14" s="3">
        <v>4</v>
      </c>
      <c r="AW14" s="3">
        <v>5</v>
      </c>
      <c r="AX14" s="3">
        <v>5</v>
      </c>
      <c r="AY14" s="3">
        <v>5</v>
      </c>
      <c r="AZ14" s="3">
        <v>5</v>
      </c>
      <c r="BA14" s="3">
        <v>5</v>
      </c>
      <c r="BB14" s="3">
        <v>5</v>
      </c>
      <c r="BC14" s="38">
        <v>5</v>
      </c>
      <c r="BD14" s="3">
        <v>5</v>
      </c>
      <c r="BE14" s="38">
        <v>5</v>
      </c>
      <c r="BF14" s="3">
        <v>5</v>
      </c>
      <c r="BG14" s="38">
        <v>5</v>
      </c>
      <c r="BH14" s="38">
        <v>5</v>
      </c>
      <c r="BI14" s="3">
        <v>4</v>
      </c>
      <c r="BJ14" s="38">
        <v>1</v>
      </c>
      <c r="BK14" s="39">
        <v>5</v>
      </c>
      <c r="BL14" s="39">
        <v>5</v>
      </c>
      <c r="BM14" s="19">
        <v>5</v>
      </c>
      <c r="BN14" s="39">
        <v>5</v>
      </c>
      <c r="BO14" s="39">
        <v>1</v>
      </c>
      <c r="BP14" s="38">
        <v>5</v>
      </c>
      <c r="BQ14" s="3"/>
    </row>
    <row r="15" spans="1:69" s="1" customFormat="1" ht="31.5">
      <c r="A15" s="96" t="s">
        <v>19</v>
      </c>
      <c r="B15" s="43" t="s">
        <v>11</v>
      </c>
      <c r="C15" s="44"/>
      <c r="D15" s="62"/>
      <c r="E15" s="62"/>
      <c r="F15" s="68">
        <f t="shared" si="7"/>
        <v>2.8620689655172415</v>
      </c>
      <c r="G15" s="6"/>
      <c r="H15" s="3">
        <v>3</v>
      </c>
      <c r="I15" s="3">
        <v>3</v>
      </c>
      <c r="J15" s="3">
        <v>3</v>
      </c>
      <c r="K15" s="3">
        <v>3</v>
      </c>
      <c r="L15" s="3">
        <v>2</v>
      </c>
      <c r="M15" s="3">
        <v>3</v>
      </c>
      <c r="N15" s="3">
        <v>3</v>
      </c>
      <c r="O15" s="3">
        <v>3</v>
      </c>
      <c r="P15" s="3">
        <v>5</v>
      </c>
      <c r="Q15" s="3">
        <v>3</v>
      </c>
      <c r="R15" s="3"/>
      <c r="S15" s="3">
        <v>3</v>
      </c>
      <c r="T15" s="3">
        <v>1</v>
      </c>
      <c r="U15" s="3">
        <v>4</v>
      </c>
      <c r="V15" s="3">
        <v>2</v>
      </c>
      <c r="W15" s="3">
        <v>3</v>
      </c>
      <c r="X15" s="3">
        <v>3</v>
      </c>
      <c r="Y15" s="3">
        <v>3</v>
      </c>
      <c r="Z15" s="38">
        <v>4</v>
      </c>
      <c r="AA15" s="3"/>
      <c r="AB15" s="3">
        <v>5</v>
      </c>
      <c r="AC15" s="3">
        <v>3</v>
      </c>
      <c r="AD15" s="3">
        <v>3</v>
      </c>
      <c r="AE15" s="3"/>
      <c r="AF15" s="3">
        <v>3</v>
      </c>
      <c r="AG15" s="3">
        <v>2</v>
      </c>
      <c r="AH15" s="3">
        <v>3</v>
      </c>
      <c r="AI15" s="38">
        <v>3</v>
      </c>
      <c r="AJ15" s="38">
        <v>3</v>
      </c>
      <c r="AK15" s="38">
        <v>1</v>
      </c>
      <c r="AL15" s="38">
        <v>1</v>
      </c>
      <c r="AM15" s="38">
        <v>3</v>
      </c>
      <c r="AN15" s="3">
        <v>3</v>
      </c>
      <c r="AO15" s="38">
        <v>3</v>
      </c>
      <c r="AP15" s="38">
        <v>3</v>
      </c>
      <c r="AQ15" s="3">
        <v>3</v>
      </c>
      <c r="AR15" s="3">
        <v>3</v>
      </c>
      <c r="AS15" s="3"/>
      <c r="AT15" s="3">
        <v>3</v>
      </c>
      <c r="AU15" s="3">
        <v>3</v>
      </c>
      <c r="AV15" s="3">
        <v>3</v>
      </c>
      <c r="AW15" s="3">
        <v>3</v>
      </c>
      <c r="AX15" s="3">
        <v>3</v>
      </c>
      <c r="AY15" s="3">
        <v>3</v>
      </c>
      <c r="AZ15" s="3">
        <v>3</v>
      </c>
      <c r="BA15" s="3">
        <v>3</v>
      </c>
      <c r="BB15" s="3">
        <v>3</v>
      </c>
      <c r="BC15" s="38">
        <v>3</v>
      </c>
      <c r="BD15" s="3">
        <v>3</v>
      </c>
      <c r="BE15" s="38">
        <v>3</v>
      </c>
      <c r="BF15" s="3">
        <v>3</v>
      </c>
      <c r="BG15" s="38">
        <v>3</v>
      </c>
      <c r="BH15" s="38">
        <v>3</v>
      </c>
      <c r="BI15" s="3">
        <v>3</v>
      </c>
      <c r="BJ15" s="38">
        <v>3</v>
      </c>
      <c r="BK15" s="39">
        <v>3</v>
      </c>
      <c r="BL15" s="39">
        <v>3</v>
      </c>
      <c r="BM15" s="19">
        <v>3</v>
      </c>
      <c r="BN15" s="39">
        <v>3</v>
      </c>
      <c r="BO15" s="39">
        <v>1</v>
      </c>
      <c r="BP15" s="38">
        <v>3</v>
      </c>
      <c r="BQ15" s="3"/>
    </row>
    <row r="16" spans="1:69" s="1" customFormat="1" ht="21">
      <c r="A16" s="96" t="s">
        <v>20</v>
      </c>
      <c r="B16" s="43" t="s">
        <v>9</v>
      </c>
      <c r="C16" s="44"/>
      <c r="D16" s="62"/>
      <c r="E16" s="62"/>
      <c r="F16" s="68">
        <f t="shared" si="7"/>
        <v>1.2068965517241379</v>
      </c>
      <c r="G16" s="6"/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3</v>
      </c>
      <c r="Q16" s="3">
        <v>1</v>
      </c>
      <c r="R16" s="3"/>
      <c r="S16" s="3">
        <v>1</v>
      </c>
      <c r="T16" s="3">
        <v>1</v>
      </c>
      <c r="U16" s="3">
        <v>5</v>
      </c>
      <c r="V16" s="3">
        <v>1</v>
      </c>
      <c r="W16" s="3">
        <v>1</v>
      </c>
      <c r="X16" s="3">
        <v>1</v>
      </c>
      <c r="Y16" s="3">
        <v>1</v>
      </c>
      <c r="Z16" s="38">
        <v>4</v>
      </c>
      <c r="AA16" s="3"/>
      <c r="AB16" s="3">
        <v>1</v>
      </c>
      <c r="AC16" s="3">
        <v>1</v>
      </c>
      <c r="AD16" s="3">
        <v>1</v>
      </c>
      <c r="AE16" s="3"/>
      <c r="AF16" s="3">
        <v>1</v>
      </c>
      <c r="AG16" s="3">
        <v>1</v>
      </c>
      <c r="AH16" s="3">
        <v>1</v>
      </c>
      <c r="AI16" s="38">
        <v>1</v>
      </c>
      <c r="AJ16" s="38">
        <v>1</v>
      </c>
      <c r="AK16" s="38">
        <v>5</v>
      </c>
      <c r="AL16" s="38">
        <v>1</v>
      </c>
      <c r="AM16" s="38">
        <v>1</v>
      </c>
      <c r="AN16" s="3">
        <v>1</v>
      </c>
      <c r="AO16" s="38">
        <v>1</v>
      </c>
      <c r="AP16" s="38">
        <v>1</v>
      </c>
      <c r="AQ16" s="3">
        <v>1</v>
      </c>
      <c r="AR16" s="3">
        <v>1</v>
      </c>
      <c r="AS16" s="3"/>
      <c r="AT16" s="3">
        <v>1</v>
      </c>
      <c r="AU16" s="3">
        <v>1</v>
      </c>
      <c r="AV16" s="3">
        <v>1</v>
      </c>
      <c r="AW16" s="3">
        <v>1</v>
      </c>
      <c r="AX16" s="3">
        <v>1</v>
      </c>
      <c r="AY16" s="3">
        <v>1</v>
      </c>
      <c r="AZ16" s="3">
        <v>1</v>
      </c>
      <c r="BA16" s="3">
        <v>1</v>
      </c>
      <c r="BB16" s="3">
        <v>1</v>
      </c>
      <c r="BC16" s="38">
        <v>1</v>
      </c>
      <c r="BD16" s="3">
        <v>1</v>
      </c>
      <c r="BE16" s="38">
        <v>1</v>
      </c>
      <c r="BF16" s="3">
        <v>1</v>
      </c>
      <c r="BG16" s="38">
        <v>1</v>
      </c>
      <c r="BH16" s="38">
        <v>1</v>
      </c>
      <c r="BI16" s="3">
        <v>1</v>
      </c>
      <c r="BJ16" s="38">
        <v>1</v>
      </c>
      <c r="BK16" s="39">
        <v>1</v>
      </c>
      <c r="BL16" s="39">
        <v>1</v>
      </c>
      <c r="BM16" s="19">
        <v>1</v>
      </c>
      <c r="BN16" s="39">
        <v>1</v>
      </c>
      <c r="BO16" s="39">
        <v>1</v>
      </c>
      <c r="BP16" s="38">
        <v>1</v>
      </c>
      <c r="BQ16" s="3"/>
    </row>
    <row r="17" spans="1:69" s="1" customFormat="1" ht="31.5">
      <c r="A17" s="96" t="s">
        <v>21</v>
      </c>
      <c r="B17" s="43" t="s">
        <v>14</v>
      </c>
      <c r="C17" s="44"/>
      <c r="D17" s="62"/>
      <c r="E17" s="62"/>
      <c r="F17" s="68">
        <f t="shared" si="7"/>
        <v>3.8793103448275863</v>
      </c>
      <c r="G17" s="6"/>
      <c r="H17" s="3">
        <v>5</v>
      </c>
      <c r="I17" s="3">
        <v>5</v>
      </c>
      <c r="J17" s="3">
        <v>3</v>
      </c>
      <c r="K17" s="3">
        <v>5</v>
      </c>
      <c r="L17" s="3">
        <v>3</v>
      </c>
      <c r="M17" s="3">
        <v>5</v>
      </c>
      <c r="N17" s="3">
        <v>5</v>
      </c>
      <c r="O17" s="3">
        <v>1</v>
      </c>
      <c r="P17" s="3">
        <v>5</v>
      </c>
      <c r="Q17" s="3">
        <v>2</v>
      </c>
      <c r="R17" s="3"/>
      <c r="S17" s="3">
        <v>5</v>
      </c>
      <c r="T17" s="3">
        <v>1</v>
      </c>
      <c r="U17" s="3">
        <v>1</v>
      </c>
      <c r="V17" s="3">
        <v>5</v>
      </c>
      <c r="W17" s="3">
        <v>4</v>
      </c>
      <c r="X17" s="3">
        <v>5</v>
      </c>
      <c r="Y17" s="3">
        <v>4</v>
      </c>
      <c r="Z17" s="38">
        <v>5</v>
      </c>
      <c r="AA17" s="3"/>
      <c r="AB17" s="3">
        <v>1</v>
      </c>
      <c r="AC17" s="3">
        <v>5</v>
      </c>
      <c r="AD17" s="3">
        <v>5</v>
      </c>
      <c r="AE17" s="3"/>
      <c r="AF17" s="3">
        <v>5</v>
      </c>
      <c r="AG17" s="3">
        <v>1</v>
      </c>
      <c r="AH17" s="3">
        <v>5</v>
      </c>
      <c r="AI17" s="38">
        <v>5</v>
      </c>
      <c r="AJ17" s="38">
        <v>4</v>
      </c>
      <c r="AK17" s="38"/>
      <c r="AL17" s="38">
        <v>2</v>
      </c>
      <c r="AM17" s="38">
        <v>2</v>
      </c>
      <c r="AN17" s="3">
        <v>4</v>
      </c>
      <c r="AO17" s="38">
        <v>3</v>
      </c>
      <c r="AP17" s="38">
        <v>5</v>
      </c>
      <c r="AQ17" s="3">
        <v>5</v>
      </c>
      <c r="AR17" s="3">
        <v>4</v>
      </c>
      <c r="AS17" s="3"/>
      <c r="AT17" s="3">
        <v>3</v>
      </c>
      <c r="AU17" s="3">
        <v>5</v>
      </c>
      <c r="AV17" s="3">
        <v>5</v>
      </c>
      <c r="AW17" s="3">
        <v>5</v>
      </c>
      <c r="AX17" s="3">
        <v>5</v>
      </c>
      <c r="AY17" s="3">
        <v>5</v>
      </c>
      <c r="AZ17" s="3">
        <v>5</v>
      </c>
      <c r="BA17" s="3">
        <v>5</v>
      </c>
      <c r="BB17" s="3">
        <v>3</v>
      </c>
      <c r="BC17" s="38">
        <v>5</v>
      </c>
      <c r="BD17" s="3">
        <v>3</v>
      </c>
      <c r="BE17" s="38">
        <v>5</v>
      </c>
      <c r="BF17" s="3">
        <v>5</v>
      </c>
      <c r="BG17" s="38">
        <v>3</v>
      </c>
      <c r="BH17" s="38">
        <v>5</v>
      </c>
      <c r="BI17" s="3">
        <v>5</v>
      </c>
      <c r="BJ17" s="38">
        <v>2</v>
      </c>
      <c r="BK17" s="39">
        <v>5</v>
      </c>
      <c r="BL17" s="39">
        <v>5</v>
      </c>
      <c r="BM17" s="19">
        <v>5</v>
      </c>
      <c r="BN17" s="39">
        <v>5</v>
      </c>
      <c r="BO17" s="39">
        <v>1</v>
      </c>
      <c r="BP17" s="38">
        <v>5</v>
      </c>
      <c r="BQ17" s="3"/>
    </row>
    <row r="18" spans="1:69" s="48" customFormat="1" ht="21">
      <c r="A18" s="95" t="s">
        <v>22</v>
      </c>
      <c r="B18" s="49" t="s">
        <v>23</v>
      </c>
      <c r="C18" s="51"/>
      <c r="D18" s="61"/>
      <c r="E18" s="61"/>
      <c r="F18" s="68">
        <f t="shared" si="7"/>
        <v>12.810344827586206</v>
      </c>
      <c r="G18" s="29">
        <f t="shared" ref="G18:BQ18" si="8">SUM(G19:G24)</f>
        <v>0</v>
      </c>
      <c r="H18" s="28">
        <f t="shared" si="8"/>
        <v>16</v>
      </c>
      <c r="I18" s="28">
        <f t="shared" si="8"/>
        <v>11</v>
      </c>
      <c r="J18" s="28">
        <f t="shared" si="8"/>
        <v>13</v>
      </c>
      <c r="K18" s="28">
        <f t="shared" si="8"/>
        <v>14</v>
      </c>
      <c r="L18" s="28">
        <f t="shared" si="8"/>
        <v>14</v>
      </c>
      <c r="M18" s="28">
        <f t="shared" si="8"/>
        <v>11</v>
      </c>
      <c r="N18" s="28">
        <f t="shared" si="8"/>
        <v>16</v>
      </c>
      <c r="O18" s="28">
        <f t="shared" si="8"/>
        <v>14</v>
      </c>
      <c r="P18" s="28">
        <f t="shared" si="8"/>
        <v>5</v>
      </c>
      <c r="Q18" s="28">
        <f t="shared" si="8"/>
        <v>14</v>
      </c>
      <c r="R18" s="28">
        <f t="shared" si="8"/>
        <v>0</v>
      </c>
      <c r="S18" s="28">
        <f t="shared" si="8"/>
        <v>15</v>
      </c>
      <c r="T18" s="28">
        <f t="shared" si="8"/>
        <v>0</v>
      </c>
      <c r="U18" s="28">
        <f t="shared" si="8"/>
        <v>8</v>
      </c>
      <c r="V18" s="28">
        <f t="shared" si="8"/>
        <v>16</v>
      </c>
      <c r="W18" s="28">
        <f t="shared" si="8"/>
        <v>13</v>
      </c>
      <c r="X18" s="28">
        <f t="shared" si="8"/>
        <v>16</v>
      </c>
      <c r="Y18" s="28">
        <f t="shared" si="8"/>
        <v>15</v>
      </c>
      <c r="Z18" s="28">
        <f t="shared" si="8"/>
        <v>15</v>
      </c>
      <c r="AA18" s="28">
        <f t="shared" si="8"/>
        <v>16</v>
      </c>
      <c r="AB18" s="28">
        <f t="shared" si="8"/>
        <v>12</v>
      </c>
      <c r="AC18" s="28">
        <f t="shared" si="8"/>
        <v>16</v>
      </c>
      <c r="AD18" s="28">
        <f t="shared" si="8"/>
        <v>14</v>
      </c>
      <c r="AE18" s="28">
        <f t="shared" si="8"/>
        <v>0</v>
      </c>
      <c r="AF18" s="28">
        <f t="shared" si="8"/>
        <v>15</v>
      </c>
      <c r="AG18" s="28">
        <f t="shared" si="8"/>
        <v>14</v>
      </c>
      <c r="AH18" s="28">
        <f t="shared" si="8"/>
        <v>16</v>
      </c>
      <c r="AI18" s="28">
        <f t="shared" si="8"/>
        <v>15</v>
      </c>
      <c r="AJ18" s="28">
        <f t="shared" si="8"/>
        <v>16</v>
      </c>
      <c r="AK18" s="28">
        <f t="shared" si="8"/>
        <v>13</v>
      </c>
      <c r="AL18" s="28">
        <f t="shared" si="8"/>
        <v>12</v>
      </c>
      <c r="AM18" s="28">
        <f t="shared" si="8"/>
        <v>10</v>
      </c>
      <c r="AN18" s="28">
        <f t="shared" si="8"/>
        <v>11</v>
      </c>
      <c r="AO18" s="28">
        <f t="shared" si="8"/>
        <v>7</v>
      </c>
      <c r="AP18" s="28">
        <f t="shared" si="8"/>
        <v>16</v>
      </c>
      <c r="AQ18" s="28">
        <f t="shared" si="8"/>
        <v>15</v>
      </c>
      <c r="AR18" s="28">
        <f t="shared" si="8"/>
        <v>15</v>
      </c>
      <c r="AS18" s="28">
        <f t="shared" si="8"/>
        <v>0</v>
      </c>
      <c r="AT18" s="28">
        <f t="shared" si="8"/>
        <v>12</v>
      </c>
      <c r="AU18" s="28">
        <f t="shared" si="8"/>
        <v>11</v>
      </c>
      <c r="AV18" s="28">
        <f t="shared" si="8"/>
        <v>13</v>
      </c>
      <c r="AW18" s="28">
        <f t="shared" si="8"/>
        <v>16</v>
      </c>
      <c r="AX18" s="28">
        <f t="shared" si="8"/>
        <v>16</v>
      </c>
      <c r="AY18" s="28">
        <f t="shared" si="8"/>
        <v>12</v>
      </c>
      <c r="AZ18" s="28">
        <f t="shared" si="8"/>
        <v>16</v>
      </c>
      <c r="BA18" s="28">
        <f t="shared" si="8"/>
        <v>14</v>
      </c>
      <c r="BB18" s="28">
        <f t="shared" si="8"/>
        <v>3</v>
      </c>
      <c r="BC18" s="28">
        <f t="shared" si="8"/>
        <v>16</v>
      </c>
      <c r="BD18" s="28">
        <f t="shared" si="8"/>
        <v>13</v>
      </c>
      <c r="BE18" s="28">
        <f t="shared" si="8"/>
        <v>15</v>
      </c>
      <c r="BF18" s="28">
        <f t="shared" si="8"/>
        <v>7</v>
      </c>
      <c r="BG18" s="28">
        <f t="shared" si="8"/>
        <v>13</v>
      </c>
      <c r="BH18" s="28">
        <f t="shared" si="8"/>
        <v>12</v>
      </c>
      <c r="BI18" s="28">
        <f t="shared" si="8"/>
        <v>14</v>
      </c>
      <c r="BJ18" s="28">
        <f t="shared" si="8"/>
        <v>5</v>
      </c>
      <c r="BK18" s="28">
        <f t="shared" si="8"/>
        <v>16</v>
      </c>
      <c r="BL18" s="28">
        <f t="shared" si="8"/>
        <v>13</v>
      </c>
      <c r="BM18" s="28">
        <f t="shared" si="8"/>
        <v>10</v>
      </c>
      <c r="BN18" s="28">
        <f t="shared" si="8"/>
        <v>16</v>
      </c>
      <c r="BO18" s="28">
        <f t="shared" si="8"/>
        <v>16</v>
      </c>
      <c r="BP18" s="28">
        <f t="shared" si="8"/>
        <v>5</v>
      </c>
      <c r="BQ18" s="41">
        <f t="shared" si="8"/>
        <v>0</v>
      </c>
    </row>
    <row r="19" spans="1:69" s="1" customFormat="1" ht="63">
      <c r="A19" s="96" t="s">
        <v>24</v>
      </c>
      <c r="B19" s="43" t="s">
        <v>14</v>
      </c>
      <c r="C19" s="44"/>
      <c r="D19" s="62"/>
      <c r="E19" s="62"/>
      <c r="F19" s="68">
        <f t="shared" si="7"/>
        <v>3.7758620689655173</v>
      </c>
      <c r="G19" s="6"/>
      <c r="H19" s="3">
        <v>5</v>
      </c>
      <c r="I19" s="3"/>
      <c r="J19" s="3">
        <v>2</v>
      </c>
      <c r="K19" s="3">
        <v>4</v>
      </c>
      <c r="L19" s="3">
        <v>4</v>
      </c>
      <c r="M19" s="3">
        <v>1</v>
      </c>
      <c r="N19" s="3">
        <v>5</v>
      </c>
      <c r="O19" s="3">
        <v>5</v>
      </c>
      <c r="P19" s="3">
        <v>3</v>
      </c>
      <c r="Q19" s="3">
        <v>5</v>
      </c>
      <c r="R19" s="3"/>
      <c r="S19" s="3">
        <v>4</v>
      </c>
      <c r="T19" s="3"/>
      <c r="U19" s="3">
        <v>3</v>
      </c>
      <c r="V19" s="3">
        <v>5</v>
      </c>
      <c r="W19" s="3">
        <v>4</v>
      </c>
      <c r="X19" s="3">
        <v>5</v>
      </c>
      <c r="Y19" s="3">
        <v>4</v>
      </c>
      <c r="Z19" s="38">
        <v>4</v>
      </c>
      <c r="AA19" s="3">
        <v>5</v>
      </c>
      <c r="AB19" s="3">
        <v>5</v>
      </c>
      <c r="AC19" s="3">
        <v>5</v>
      </c>
      <c r="AD19" s="3">
        <v>3</v>
      </c>
      <c r="AE19" s="3"/>
      <c r="AF19" s="3">
        <v>5</v>
      </c>
      <c r="AG19" s="3">
        <v>3</v>
      </c>
      <c r="AH19" s="3">
        <v>5</v>
      </c>
      <c r="AI19" s="38">
        <v>4</v>
      </c>
      <c r="AJ19" s="38">
        <v>5</v>
      </c>
      <c r="AK19" s="38">
        <v>4</v>
      </c>
      <c r="AL19" s="38">
        <v>3</v>
      </c>
      <c r="AM19" s="38">
        <v>3</v>
      </c>
      <c r="AN19" s="3">
        <v>3</v>
      </c>
      <c r="AO19" s="3">
        <v>3</v>
      </c>
      <c r="AP19" s="38">
        <v>5</v>
      </c>
      <c r="AQ19" s="3">
        <v>4</v>
      </c>
      <c r="AR19" s="3">
        <v>5</v>
      </c>
      <c r="AS19" s="3"/>
      <c r="AT19" s="3">
        <v>1</v>
      </c>
      <c r="AU19" s="3">
        <v>0</v>
      </c>
      <c r="AV19" s="3">
        <v>4</v>
      </c>
      <c r="AW19" s="3">
        <v>5</v>
      </c>
      <c r="AX19" s="3">
        <v>5</v>
      </c>
      <c r="AY19" s="19">
        <v>4</v>
      </c>
      <c r="AZ19" s="3">
        <v>5</v>
      </c>
      <c r="BA19" s="3">
        <v>3</v>
      </c>
      <c r="BB19" s="3">
        <v>0</v>
      </c>
      <c r="BC19" s="39">
        <v>5</v>
      </c>
      <c r="BD19" s="3">
        <v>3</v>
      </c>
      <c r="BE19" s="3">
        <v>5</v>
      </c>
      <c r="BF19" s="3">
        <v>5</v>
      </c>
      <c r="BG19" s="38">
        <v>4</v>
      </c>
      <c r="BH19" s="38">
        <v>5</v>
      </c>
      <c r="BI19" s="3">
        <v>4</v>
      </c>
      <c r="BJ19" s="3">
        <v>3</v>
      </c>
      <c r="BK19" s="39">
        <v>5</v>
      </c>
      <c r="BL19" s="19">
        <v>5</v>
      </c>
      <c r="BM19" s="19">
        <v>5</v>
      </c>
      <c r="BN19" s="39">
        <v>5</v>
      </c>
      <c r="BO19" s="39">
        <v>5</v>
      </c>
      <c r="BP19" s="23">
        <v>0</v>
      </c>
      <c r="BQ19" s="3"/>
    </row>
    <row r="20" spans="1:69" s="1" customFormat="1" ht="48" customHeight="1">
      <c r="A20" s="97" t="s">
        <v>25</v>
      </c>
      <c r="B20" s="43" t="s">
        <v>9</v>
      </c>
      <c r="C20" s="44"/>
      <c r="D20" s="62"/>
      <c r="E20" s="62"/>
      <c r="F20" s="68">
        <f t="shared" si="7"/>
        <v>0.94827586206896552</v>
      </c>
      <c r="G20" s="6"/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/>
      <c r="S20" s="3">
        <v>1</v>
      </c>
      <c r="T20" s="3"/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8">
        <v>1</v>
      </c>
      <c r="AA20" s="3">
        <v>1</v>
      </c>
      <c r="AB20" s="3">
        <v>1</v>
      </c>
      <c r="AC20" s="3">
        <v>1</v>
      </c>
      <c r="AD20" s="3">
        <v>1</v>
      </c>
      <c r="AE20" s="3"/>
      <c r="AF20" s="3">
        <v>0</v>
      </c>
      <c r="AG20" s="3">
        <v>1</v>
      </c>
      <c r="AH20" s="3">
        <v>1</v>
      </c>
      <c r="AI20" s="38">
        <v>1</v>
      </c>
      <c r="AJ20" s="38">
        <v>1</v>
      </c>
      <c r="AK20" s="38">
        <v>1</v>
      </c>
      <c r="AL20" s="38">
        <v>1</v>
      </c>
      <c r="AM20" s="38">
        <v>1</v>
      </c>
      <c r="AN20" s="3">
        <v>1</v>
      </c>
      <c r="AO20" s="3">
        <v>1</v>
      </c>
      <c r="AP20" s="38">
        <v>1</v>
      </c>
      <c r="AQ20" s="3">
        <v>1</v>
      </c>
      <c r="AR20" s="3">
        <v>1</v>
      </c>
      <c r="AS20" s="3"/>
      <c r="AT20" s="3">
        <v>1</v>
      </c>
      <c r="AU20" s="3">
        <v>1</v>
      </c>
      <c r="AV20" s="3">
        <v>1</v>
      </c>
      <c r="AW20" s="3">
        <v>1</v>
      </c>
      <c r="AX20" s="3">
        <v>1</v>
      </c>
      <c r="AY20" s="19">
        <v>1</v>
      </c>
      <c r="AZ20" s="3">
        <v>1</v>
      </c>
      <c r="BA20" s="3">
        <v>1</v>
      </c>
      <c r="BB20" s="3">
        <v>1</v>
      </c>
      <c r="BC20" s="39">
        <v>1</v>
      </c>
      <c r="BD20" s="3">
        <v>1</v>
      </c>
      <c r="BE20" s="3">
        <v>1</v>
      </c>
      <c r="BF20" s="3">
        <v>1</v>
      </c>
      <c r="BG20" s="38">
        <v>1</v>
      </c>
      <c r="BH20" s="38">
        <v>1</v>
      </c>
      <c r="BI20" s="3">
        <v>1</v>
      </c>
      <c r="BJ20" s="3">
        <v>1</v>
      </c>
      <c r="BK20" s="39">
        <v>1</v>
      </c>
      <c r="BL20" s="19">
        <v>1</v>
      </c>
      <c r="BM20" s="19">
        <v>1</v>
      </c>
      <c r="BN20" s="39">
        <v>1</v>
      </c>
      <c r="BO20" s="39">
        <v>1</v>
      </c>
      <c r="BP20" s="23"/>
      <c r="BQ20" s="3"/>
    </row>
    <row r="21" spans="1:69" s="1" customFormat="1" ht="47.25">
      <c r="A21" s="96" t="s">
        <v>26</v>
      </c>
      <c r="B21" s="43" t="s">
        <v>11</v>
      </c>
      <c r="C21" s="44"/>
      <c r="D21" s="62"/>
      <c r="E21" s="62"/>
      <c r="F21" s="68">
        <f t="shared" si="7"/>
        <v>2.3103448275862069</v>
      </c>
      <c r="G21" s="6"/>
      <c r="H21" s="3">
        <v>3</v>
      </c>
      <c r="I21" s="3">
        <v>3</v>
      </c>
      <c r="J21" s="3">
        <v>3</v>
      </c>
      <c r="K21" s="3">
        <v>2</v>
      </c>
      <c r="L21" s="3">
        <v>2</v>
      </c>
      <c r="M21" s="3">
        <v>2</v>
      </c>
      <c r="N21" s="3">
        <v>3</v>
      </c>
      <c r="O21" s="3">
        <v>3</v>
      </c>
      <c r="P21" s="3">
        <v>0</v>
      </c>
      <c r="Q21" s="3">
        <v>3</v>
      </c>
      <c r="R21" s="3"/>
      <c r="S21" s="3">
        <v>3</v>
      </c>
      <c r="T21" s="3"/>
      <c r="U21" s="3">
        <v>0</v>
      </c>
      <c r="V21" s="3">
        <v>3</v>
      </c>
      <c r="W21" s="3">
        <v>2</v>
      </c>
      <c r="X21" s="3">
        <v>3</v>
      </c>
      <c r="Y21" s="3">
        <v>3</v>
      </c>
      <c r="Z21" s="38">
        <v>3</v>
      </c>
      <c r="AA21" s="3">
        <v>3</v>
      </c>
      <c r="AB21" s="3">
        <v>3</v>
      </c>
      <c r="AC21" s="3">
        <v>3</v>
      </c>
      <c r="AD21" s="3">
        <v>3</v>
      </c>
      <c r="AE21" s="3"/>
      <c r="AF21" s="3">
        <v>3</v>
      </c>
      <c r="AG21" s="3">
        <v>3</v>
      </c>
      <c r="AH21" s="3">
        <v>3</v>
      </c>
      <c r="AI21" s="38">
        <v>3</v>
      </c>
      <c r="AJ21" s="38">
        <v>3</v>
      </c>
      <c r="AK21" s="38">
        <v>2</v>
      </c>
      <c r="AL21" s="38">
        <v>3</v>
      </c>
      <c r="AM21" s="38"/>
      <c r="AN21" s="3">
        <v>0</v>
      </c>
      <c r="AO21" s="3">
        <v>3</v>
      </c>
      <c r="AP21" s="38">
        <v>3</v>
      </c>
      <c r="AQ21" s="3">
        <v>3</v>
      </c>
      <c r="AR21" s="3">
        <v>3</v>
      </c>
      <c r="AS21" s="3"/>
      <c r="AT21" s="3">
        <v>3</v>
      </c>
      <c r="AU21" s="3">
        <v>3</v>
      </c>
      <c r="AV21" s="3">
        <v>1</v>
      </c>
      <c r="AW21" s="3">
        <v>3</v>
      </c>
      <c r="AX21" s="3">
        <v>3</v>
      </c>
      <c r="AY21" s="19">
        <v>0</v>
      </c>
      <c r="AZ21" s="3">
        <v>3</v>
      </c>
      <c r="BA21" s="3">
        <v>3</v>
      </c>
      <c r="BB21" s="3">
        <v>0</v>
      </c>
      <c r="BC21" s="40">
        <v>3</v>
      </c>
      <c r="BD21" s="3">
        <v>2</v>
      </c>
      <c r="BE21" s="3">
        <v>3</v>
      </c>
      <c r="BF21" s="3"/>
      <c r="BG21" s="38">
        <v>3</v>
      </c>
      <c r="BH21" s="38">
        <v>0</v>
      </c>
      <c r="BI21" s="3">
        <v>2</v>
      </c>
      <c r="BJ21" s="3"/>
      <c r="BK21" s="40">
        <v>3</v>
      </c>
      <c r="BL21" s="19">
        <v>5</v>
      </c>
      <c r="BM21" s="19">
        <v>3</v>
      </c>
      <c r="BN21" s="40">
        <v>3</v>
      </c>
      <c r="BO21" s="39">
        <v>3</v>
      </c>
      <c r="BP21" s="23"/>
      <c r="BQ21" s="3"/>
    </row>
    <row r="22" spans="1:69" s="1" customFormat="1" ht="78" customHeight="1">
      <c r="A22" s="96" t="s">
        <v>27</v>
      </c>
      <c r="B22" s="43" t="s">
        <v>14</v>
      </c>
      <c r="C22" s="44"/>
      <c r="D22" s="62"/>
      <c r="E22" s="62"/>
      <c r="F22" s="68">
        <f t="shared" si="7"/>
        <v>4.0172413793103452</v>
      </c>
      <c r="G22" s="6"/>
      <c r="H22" s="3">
        <v>5</v>
      </c>
      <c r="I22" s="3">
        <v>5</v>
      </c>
      <c r="J22" s="3">
        <v>5</v>
      </c>
      <c r="K22" s="3">
        <v>5</v>
      </c>
      <c r="L22" s="3">
        <v>5</v>
      </c>
      <c r="M22" s="3">
        <v>5</v>
      </c>
      <c r="N22" s="3">
        <v>5</v>
      </c>
      <c r="O22" s="3">
        <v>4</v>
      </c>
      <c r="P22" s="3">
        <v>0</v>
      </c>
      <c r="Q22" s="3">
        <v>3</v>
      </c>
      <c r="R22" s="3"/>
      <c r="S22" s="3">
        <v>5</v>
      </c>
      <c r="T22" s="3"/>
      <c r="U22" s="3">
        <v>2</v>
      </c>
      <c r="V22" s="3">
        <v>5</v>
      </c>
      <c r="W22" s="3">
        <v>4</v>
      </c>
      <c r="X22" s="3">
        <v>5</v>
      </c>
      <c r="Y22" s="3">
        <v>5</v>
      </c>
      <c r="Z22" s="38">
        <v>5</v>
      </c>
      <c r="AA22" s="3">
        <v>5</v>
      </c>
      <c r="AB22" s="3">
        <v>1</v>
      </c>
      <c r="AC22" s="3">
        <v>5</v>
      </c>
      <c r="AD22" s="3">
        <v>5</v>
      </c>
      <c r="AE22" s="3"/>
      <c r="AF22" s="3">
        <v>5</v>
      </c>
      <c r="AG22" s="3">
        <v>5</v>
      </c>
      <c r="AH22" s="3">
        <v>5</v>
      </c>
      <c r="AI22" s="38">
        <v>5</v>
      </c>
      <c r="AJ22" s="38">
        <v>5</v>
      </c>
      <c r="AK22" s="38">
        <v>4</v>
      </c>
      <c r="AL22" s="38">
        <v>3</v>
      </c>
      <c r="AM22" s="38">
        <v>5</v>
      </c>
      <c r="AN22" s="3">
        <v>5</v>
      </c>
      <c r="AO22" s="3"/>
      <c r="AP22" s="38">
        <v>5</v>
      </c>
      <c r="AQ22" s="3">
        <v>5</v>
      </c>
      <c r="AR22" s="3">
        <v>4</v>
      </c>
      <c r="AS22" s="3"/>
      <c r="AT22" s="3">
        <v>5</v>
      </c>
      <c r="AU22" s="3">
        <v>5</v>
      </c>
      <c r="AV22" s="3">
        <v>5</v>
      </c>
      <c r="AW22" s="3">
        <v>5</v>
      </c>
      <c r="AX22" s="3">
        <v>5</v>
      </c>
      <c r="AY22" s="19">
        <v>5</v>
      </c>
      <c r="AZ22" s="3">
        <v>5</v>
      </c>
      <c r="BA22" s="3">
        <v>5</v>
      </c>
      <c r="BB22" s="3">
        <v>0</v>
      </c>
      <c r="BC22" s="39">
        <v>5</v>
      </c>
      <c r="BD22" s="3">
        <v>5</v>
      </c>
      <c r="BE22" s="3">
        <v>5</v>
      </c>
      <c r="BF22" s="3"/>
      <c r="BG22" s="38">
        <v>3</v>
      </c>
      <c r="BH22" s="38">
        <v>5</v>
      </c>
      <c r="BI22" s="3">
        <v>5</v>
      </c>
      <c r="BJ22" s="3"/>
      <c r="BK22" s="39">
        <v>5</v>
      </c>
      <c r="BL22" s="19">
        <v>0</v>
      </c>
      <c r="BM22" s="19">
        <v>0</v>
      </c>
      <c r="BN22" s="39">
        <v>5</v>
      </c>
      <c r="BO22" s="39">
        <v>5</v>
      </c>
      <c r="BP22" s="23">
        <v>5</v>
      </c>
      <c r="BQ22" s="3"/>
    </row>
    <row r="23" spans="1:69" s="1" customFormat="1" ht="31.5">
      <c r="A23" s="96" t="s">
        <v>28</v>
      </c>
      <c r="B23" s="43" t="s">
        <v>9</v>
      </c>
      <c r="C23" s="44"/>
      <c r="D23" s="62"/>
      <c r="E23" s="62"/>
      <c r="F23" s="68">
        <f t="shared" si="7"/>
        <v>0.84482758620689657</v>
      </c>
      <c r="G23" s="6"/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0</v>
      </c>
      <c r="P23" s="3">
        <v>0</v>
      </c>
      <c r="Q23" s="3">
        <v>1</v>
      </c>
      <c r="R23" s="3"/>
      <c r="S23" s="3">
        <v>1</v>
      </c>
      <c r="T23" s="3"/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8">
        <v>1</v>
      </c>
      <c r="AA23" s="3">
        <v>1</v>
      </c>
      <c r="AB23" s="3">
        <v>1</v>
      </c>
      <c r="AC23" s="3">
        <v>1</v>
      </c>
      <c r="AD23" s="3">
        <v>1</v>
      </c>
      <c r="AE23" s="3"/>
      <c r="AF23" s="3">
        <v>1</v>
      </c>
      <c r="AG23" s="3">
        <v>1</v>
      </c>
      <c r="AH23" s="3">
        <v>1</v>
      </c>
      <c r="AI23" s="38">
        <v>1</v>
      </c>
      <c r="AJ23" s="38">
        <v>1</v>
      </c>
      <c r="AK23" s="38">
        <v>1</v>
      </c>
      <c r="AL23" s="38">
        <v>1</v>
      </c>
      <c r="AM23" s="38">
        <v>1</v>
      </c>
      <c r="AN23" s="3">
        <v>1</v>
      </c>
      <c r="AO23" s="3"/>
      <c r="AP23" s="38">
        <v>1</v>
      </c>
      <c r="AQ23" s="3">
        <v>1</v>
      </c>
      <c r="AR23" s="3">
        <v>1</v>
      </c>
      <c r="AS23" s="3"/>
      <c r="AT23" s="3">
        <v>1</v>
      </c>
      <c r="AU23" s="3">
        <v>1</v>
      </c>
      <c r="AV23" s="3">
        <v>1</v>
      </c>
      <c r="AW23" s="3">
        <v>1</v>
      </c>
      <c r="AX23" s="3">
        <v>1</v>
      </c>
      <c r="AY23" s="19">
        <v>1</v>
      </c>
      <c r="AZ23" s="3">
        <v>1</v>
      </c>
      <c r="BA23" s="3">
        <v>1</v>
      </c>
      <c r="BB23" s="3">
        <v>1</v>
      </c>
      <c r="BC23" s="40">
        <v>1</v>
      </c>
      <c r="BD23" s="3">
        <v>1</v>
      </c>
      <c r="BE23" s="3">
        <v>0</v>
      </c>
      <c r="BF23" s="3"/>
      <c r="BG23" s="38">
        <v>1</v>
      </c>
      <c r="BH23" s="38">
        <v>0</v>
      </c>
      <c r="BI23" s="3">
        <v>1</v>
      </c>
      <c r="BJ23" s="3">
        <v>1</v>
      </c>
      <c r="BK23" s="40">
        <v>1</v>
      </c>
      <c r="BL23" s="19">
        <v>1</v>
      </c>
      <c r="BM23" s="19">
        <v>0</v>
      </c>
      <c r="BN23" s="40">
        <v>1</v>
      </c>
      <c r="BO23" s="39">
        <v>1</v>
      </c>
      <c r="BP23" s="23"/>
      <c r="BQ23" s="3"/>
    </row>
    <row r="24" spans="1:69" s="1" customFormat="1" ht="31.5">
      <c r="A24" s="96" t="s">
        <v>29</v>
      </c>
      <c r="B24" s="43" t="s">
        <v>9</v>
      </c>
      <c r="C24" s="44"/>
      <c r="D24" s="62"/>
      <c r="E24" s="62"/>
      <c r="F24" s="68">
        <f t="shared" si="7"/>
        <v>0.91379310344827591</v>
      </c>
      <c r="G24" s="6"/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/>
      <c r="S24" s="3">
        <v>1</v>
      </c>
      <c r="T24" s="3"/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8">
        <v>1</v>
      </c>
      <c r="AA24" s="3">
        <v>1</v>
      </c>
      <c r="AB24" s="3">
        <v>1</v>
      </c>
      <c r="AC24" s="3">
        <v>1</v>
      </c>
      <c r="AD24" s="3">
        <v>1</v>
      </c>
      <c r="AE24" s="3"/>
      <c r="AF24" s="3">
        <v>1</v>
      </c>
      <c r="AG24" s="3">
        <v>1</v>
      </c>
      <c r="AH24" s="3">
        <v>1</v>
      </c>
      <c r="AI24" s="38">
        <v>1</v>
      </c>
      <c r="AJ24" s="38">
        <v>1</v>
      </c>
      <c r="AK24" s="38">
        <v>1</v>
      </c>
      <c r="AL24" s="38">
        <v>1</v>
      </c>
      <c r="AM24" s="38"/>
      <c r="AN24" s="3">
        <v>1</v>
      </c>
      <c r="AO24" s="3"/>
      <c r="AP24" s="38">
        <v>1</v>
      </c>
      <c r="AQ24" s="3">
        <v>1</v>
      </c>
      <c r="AR24" s="3">
        <v>1</v>
      </c>
      <c r="AS24" s="3"/>
      <c r="AT24" s="3">
        <v>1</v>
      </c>
      <c r="AU24" s="3">
        <v>1</v>
      </c>
      <c r="AV24" s="3">
        <v>1</v>
      </c>
      <c r="AW24" s="3">
        <v>1</v>
      </c>
      <c r="AX24" s="3">
        <v>1</v>
      </c>
      <c r="AY24" s="19">
        <v>1</v>
      </c>
      <c r="AZ24" s="3">
        <v>1</v>
      </c>
      <c r="BA24" s="3">
        <v>1</v>
      </c>
      <c r="BB24" s="3">
        <v>1</v>
      </c>
      <c r="BC24" s="39">
        <v>1</v>
      </c>
      <c r="BD24" s="3">
        <v>1</v>
      </c>
      <c r="BE24" s="3">
        <v>1</v>
      </c>
      <c r="BF24" s="3">
        <v>1</v>
      </c>
      <c r="BG24" s="38">
        <v>1</v>
      </c>
      <c r="BH24" s="38">
        <v>1</v>
      </c>
      <c r="BI24" s="3">
        <v>1</v>
      </c>
      <c r="BJ24" s="3"/>
      <c r="BK24" s="39">
        <v>1</v>
      </c>
      <c r="BL24" s="19">
        <v>1</v>
      </c>
      <c r="BM24" s="19">
        <v>1</v>
      </c>
      <c r="BN24" s="39">
        <v>1</v>
      </c>
      <c r="BO24" s="39">
        <v>1</v>
      </c>
      <c r="BP24" s="23"/>
      <c r="BQ24" s="3"/>
    </row>
    <row r="25" spans="1:69" s="1" customFormat="1" ht="21">
      <c r="A25" s="95" t="s">
        <v>30</v>
      </c>
      <c r="B25" s="49" t="s">
        <v>23</v>
      </c>
      <c r="C25" s="51"/>
      <c r="D25" s="61"/>
      <c r="E25" s="61"/>
      <c r="F25" s="68">
        <f t="shared" si="7"/>
        <v>10.793103448275861</v>
      </c>
      <c r="G25" s="25">
        <f t="shared" ref="G25:BO25" si="9">SUM(G26:G31)</f>
        <v>0</v>
      </c>
      <c r="H25" s="15">
        <f t="shared" si="9"/>
        <v>11</v>
      </c>
      <c r="I25" s="15">
        <f t="shared" si="9"/>
        <v>16</v>
      </c>
      <c r="J25" s="15">
        <f t="shared" si="9"/>
        <v>3</v>
      </c>
      <c r="K25" s="15">
        <f t="shared" si="9"/>
        <v>9</v>
      </c>
      <c r="L25" s="15">
        <f t="shared" si="9"/>
        <v>12</v>
      </c>
      <c r="M25" s="15">
        <f t="shared" si="9"/>
        <v>10</v>
      </c>
      <c r="N25" s="15">
        <f t="shared" si="9"/>
        <v>16</v>
      </c>
      <c r="O25" s="15">
        <f t="shared" si="9"/>
        <v>10</v>
      </c>
      <c r="P25" s="15">
        <f t="shared" si="9"/>
        <v>15</v>
      </c>
      <c r="Q25" s="15">
        <f t="shared" si="9"/>
        <v>10</v>
      </c>
      <c r="R25" s="15">
        <f t="shared" si="9"/>
        <v>0</v>
      </c>
      <c r="S25" s="15">
        <f t="shared" si="9"/>
        <v>9</v>
      </c>
      <c r="T25" s="15">
        <f t="shared" si="9"/>
        <v>3</v>
      </c>
      <c r="U25" s="15">
        <f t="shared" si="9"/>
        <v>5</v>
      </c>
      <c r="V25" s="15">
        <f t="shared" si="9"/>
        <v>12</v>
      </c>
      <c r="W25" s="15">
        <f t="shared" si="9"/>
        <v>3</v>
      </c>
      <c r="X25" s="15">
        <f t="shared" si="9"/>
        <v>10</v>
      </c>
      <c r="Y25" s="15">
        <f t="shared" si="9"/>
        <v>14</v>
      </c>
      <c r="Z25" s="15">
        <f t="shared" si="9"/>
        <v>12</v>
      </c>
      <c r="AA25" s="15">
        <f t="shared" si="9"/>
        <v>8</v>
      </c>
      <c r="AB25" s="15">
        <f t="shared" si="9"/>
        <v>3</v>
      </c>
      <c r="AC25" s="15">
        <f t="shared" si="9"/>
        <v>11</v>
      </c>
      <c r="AD25" s="15">
        <f t="shared" si="9"/>
        <v>16</v>
      </c>
      <c r="AE25" s="15">
        <f t="shared" si="9"/>
        <v>0</v>
      </c>
      <c r="AF25" s="15">
        <f t="shared" si="9"/>
        <v>11</v>
      </c>
      <c r="AG25" s="15">
        <f t="shared" si="9"/>
        <v>6</v>
      </c>
      <c r="AH25" s="15">
        <f t="shared" si="9"/>
        <v>13</v>
      </c>
      <c r="AI25" s="15">
        <f t="shared" si="9"/>
        <v>16</v>
      </c>
      <c r="AJ25" s="15">
        <f>SUM(AJ26:AJ31)</f>
        <v>11</v>
      </c>
      <c r="AK25" s="15">
        <f>SUM(AK26:AK31)</f>
        <v>13</v>
      </c>
      <c r="AL25" s="15">
        <f t="shared" si="9"/>
        <v>4</v>
      </c>
      <c r="AM25" s="15">
        <f t="shared" si="9"/>
        <v>2</v>
      </c>
      <c r="AN25" s="15">
        <f>SUM(AN26:AN31)</f>
        <v>12</v>
      </c>
      <c r="AO25" s="15">
        <f t="shared" si="9"/>
        <v>12</v>
      </c>
      <c r="AP25" s="15">
        <f t="shared" si="9"/>
        <v>12</v>
      </c>
      <c r="AQ25" s="15">
        <f t="shared" si="9"/>
        <v>15</v>
      </c>
      <c r="AR25" s="15">
        <f t="shared" si="9"/>
        <v>8</v>
      </c>
      <c r="AS25" s="15">
        <f t="shared" si="9"/>
        <v>0</v>
      </c>
      <c r="AT25" s="15">
        <f t="shared" si="9"/>
        <v>11</v>
      </c>
      <c r="AU25" s="15">
        <f t="shared" si="9"/>
        <v>5</v>
      </c>
      <c r="AV25" s="15">
        <f t="shared" si="9"/>
        <v>11</v>
      </c>
      <c r="AW25" s="15">
        <f t="shared" si="9"/>
        <v>8</v>
      </c>
      <c r="AX25" s="15">
        <f t="shared" si="9"/>
        <v>16</v>
      </c>
      <c r="AY25" s="26">
        <f t="shared" si="9"/>
        <v>14</v>
      </c>
      <c r="AZ25" s="15">
        <f t="shared" si="9"/>
        <v>16</v>
      </c>
      <c r="BA25" s="15">
        <f t="shared" si="9"/>
        <v>14</v>
      </c>
      <c r="BB25" s="15">
        <f t="shared" si="9"/>
        <v>12</v>
      </c>
      <c r="BC25" s="15">
        <f t="shared" si="9"/>
        <v>16</v>
      </c>
      <c r="BD25" s="15">
        <f t="shared" si="9"/>
        <v>12</v>
      </c>
      <c r="BE25" s="15">
        <f t="shared" si="9"/>
        <v>14</v>
      </c>
      <c r="BF25" s="15">
        <f t="shared" si="9"/>
        <v>15</v>
      </c>
      <c r="BG25" s="15">
        <f t="shared" si="9"/>
        <v>11</v>
      </c>
      <c r="BH25" s="15">
        <f t="shared" si="9"/>
        <v>13</v>
      </c>
      <c r="BI25" s="15">
        <f t="shared" si="9"/>
        <v>9</v>
      </c>
      <c r="BJ25" s="15">
        <f t="shared" si="9"/>
        <v>5</v>
      </c>
      <c r="BK25" s="15">
        <f t="shared" si="9"/>
        <v>16</v>
      </c>
      <c r="BL25" s="26">
        <f t="shared" si="9"/>
        <v>15</v>
      </c>
      <c r="BM25" s="26">
        <f t="shared" si="9"/>
        <v>4</v>
      </c>
      <c r="BN25" s="26">
        <f t="shared" si="9"/>
        <v>16</v>
      </c>
      <c r="BO25" s="26">
        <f t="shared" si="9"/>
        <v>16</v>
      </c>
      <c r="BP25" s="27">
        <f t="shared" ref="BP25:BQ25" si="10">SUM(BP26:BP31)</f>
        <v>4</v>
      </c>
      <c r="BQ25" s="3">
        <f t="shared" si="10"/>
        <v>0</v>
      </c>
    </row>
    <row r="26" spans="1:69" s="1" customFormat="1" ht="21">
      <c r="A26" s="96" t="s">
        <v>31</v>
      </c>
      <c r="B26" s="43" t="s">
        <v>9</v>
      </c>
      <c r="C26" s="44"/>
      <c r="D26" s="62"/>
      <c r="E26" s="62"/>
      <c r="F26" s="68">
        <f t="shared" si="7"/>
        <v>0.77586206896551724</v>
      </c>
      <c r="G26" s="6"/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0</v>
      </c>
      <c r="Q26" s="3"/>
      <c r="R26" s="3"/>
      <c r="S26" s="3">
        <v>0</v>
      </c>
      <c r="T26" s="3">
        <v>1</v>
      </c>
      <c r="U26" s="3">
        <v>1</v>
      </c>
      <c r="V26" s="3">
        <v>1</v>
      </c>
      <c r="W26" s="3">
        <v>0</v>
      </c>
      <c r="X26" s="3">
        <v>1</v>
      </c>
      <c r="Y26" s="3">
        <v>1</v>
      </c>
      <c r="Z26" s="38">
        <v>1</v>
      </c>
      <c r="AA26" s="3">
        <v>1</v>
      </c>
      <c r="AB26" s="3">
        <v>0</v>
      </c>
      <c r="AC26" s="3">
        <v>0</v>
      </c>
      <c r="AD26" s="3">
        <v>1</v>
      </c>
      <c r="AE26" s="3"/>
      <c r="AF26" s="3">
        <v>1</v>
      </c>
      <c r="AG26" s="3">
        <v>0</v>
      </c>
      <c r="AH26" s="3">
        <v>0</v>
      </c>
      <c r="AI26" s="38">
        <v>1</v>
      </c>
      <c r="AJ26" s="38">
        <v>1</v>
      </c>
      <c r="AK26" s="38">
        <v>1</v>
      </c>
      <c r="AL26" s="38">
        <v>1</v>
      </c>
      <c r="AM26" s="38"/>
      <c r="AN26" s="3">
        <v>1</v>
      </c>
      <c r="AO26" s="3">
        <v>1</v>
      </c>
      <c r="AP26" s="38">
        <v>1</v>
      </c>
      <c r="AQ26" s="3">
        <v>1</v>
      </c>
      <c r="AR26" s="3">
        <v>0</v>
      </c>
      <c r="AS26" s="3"/>
      <c r="AT26" s="3">
        <v>1</v>
      </c>
      <c r="AU26" s="3">
        <v>1</v>
      </c>
      <c r="AV26" s="3">
        <v>1</v>
      </c>
      <c r="AW26" s="3"/>
      <c r="AX26" s="3">
        <v>1</v>
      </c>
      <c r="AY26" s="19">
        <v>1</v>
      </c>
      <c r="AZ26" s="3">
        <v>1</v>
      </c>
      <c r="BA26" s="3">
        <v>1</v>
      </c>
      <c r="BB26" s="3">
        <v>1</v>
      </c>
      <c r="BC26" s="39">
        <v>1</v>
      </c>
      <c r="BD26" s="3">
        <v>0</v>
      </c>
      <c r="BE26" s="3">
        <v>1</v>
      </c>
      <c r="BF26" s="3">
        <v>1</v>
      </c>
      <c r="BG26" s="38">
        <v>1</v>
      </c>
      <c r="BH26" s="3">
        <v>0</v>
      </c>
      <c r="BI26" s="3">
        <v>1</v>
      </c>
      <c r="BJ26" s="3">
        <v>3</v>
      </c>
      <c r="BK26" s="39">
        <v>1</v>
      </c>
      <c r="BL26" s="19">
        <v>1</v>
      </c>
      <c r="BM26" s="19">
        <v>0</v>
      </c>
      <c r="BN26" s="39">
        <v>1</v>
      </c>
      <c r="BO26" s="39">
        <v>1</v>
      </c>
      <c r="BP26" s="23"/>
      <c r="BQ26" s="3"/>
    </row>
    <row r="27" spans="1:69" s="1" customFormat="1" ht="21">
      <c r="A27" s="96" t="s">
        <v>32</v>
      </c>
      <c r="B27" s="43" t="s">
        <v>9</v>
      </c>
      <c r="C27" s="44"/>
      <c r="D27" s="62"/>
      <c r="E27" s="62"/>
      <c r="F27" s="68">
        <f t="shared" si="7"/>
        <v>0.94827586206896552</v>
      </c>
      <c r="G27" s="6"/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/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8">
        <v>1</v>
      </c>
      <c r="AA27" s="3">
        <v>1</v>
      </c>
      <c r="AB27" s="3">
        <v>1</v>
      </c>
      <c r="AC27" s="3">
        <v>1</v>
      </c>
      <c r="AD27" s="3">
        <v>1</v>
      </c>
      <c r="AE27" s="3"/>
      <c r="AF27" s="3">
        <v>1</v>
      </c>
      <c r="AG27" s="3">
        <v>1</v>
      </c>
      <c r="AH27" s="3">
        <v>1</v>
      </c>
      <c r="AI27" s="38">
        <v>1</v>
      </c>
      <c r="AJ27" s="38">
        <v>1</v>
      </c>
      <c r="AK27" s="38">
        <v>1</v>
      </c>
      <c r="AL27" s="38">
        <v>1</v>
      </c>
      <c r="AM27" s="38">
        <v>1</v>
      </c>
      <c r="AN27" s="3">
        <v>1</v>
      </c>
      <c r="AO27" s="3">
        <v>1</v>
      </c>
      <c r="AP27" s="38">
        <v>1</v>
      </c>
      <c r="AQ27" s="3">
        <v>1</v>
      </c>
      <c r="AR27" s="3">
        <v>1</v>
      </c>
      <c r="AS27" s="3"/>
      <c r="AT27" s="3">
        <v>1</v>
      </c>
      <c r="AU27" s="3">
        <v>1</v>
      </c>
      <c r="AV27" s="3">
        <v>1</v>
      </c>
      <c r="AW27" s="3"/>
      <c r="AX27" s="3">
        <v>1</v>
      </c>
      <c r="AY27" s="19">
        <v>1</v>
      </c>
      <c r="AZ27" s="3">
        <v>1</v>
      </c>
      <c r="BA27" s="3">
        <v>1</v>
      </c>
      <c r="BB27" s="3">
        <v>1</v>
      </c>
      <c r="BC27" s="39">
        <v>1</v>
      </c>
      <c r="BD27" s="3">
        <v>1</v>
      </c>
      <c r="BE27" s="3">
        <v>1</v>
      </c>
      <c r="BF27" s="3">
        <v>1</v>
      </c>
      <c r="BG27" s="38">
        <v>1</v>
      </c>
      <c r="BH27" s="3">
        <v>1</v>
      </c>
      <c r="BI27" s="3">
        <v>1</v>
      </c>
      <c r="BJ27" s="3">
        <v>1</v>
      </c>
      <c r="BK27" s="39">
        <v>1</v>
      </c>
      <c r="BL27" s="19">
        <v>1</v>
      </c>
      <c r="BM27" s="19"/>
      <c r="BN27" s="39">
        <v>1</v>
      </c>
      <c r="BO27" s="39">
        <v>1</v>
      </c>
      <c r="BP27" s="23"/>
      <c r="BQ27" s="3"/>
    </row>
    <row r="28" spans="1:69" s="1" customFormat="1" ht="47.25">
      <c r="A28" s="96" t="s">
        <v>33</v>
      </c>
      <c r="B28" s="43" t="s">
        <v>14</v>
      </c>
      <c r="C28" s="44"/>
      <c r="D28" s="62"/>
      <c r="E28" s="62"/>
      <c r="F28" s="68">
        <f t="shared" si="7"/>
        <v>3.4827586206896552</v>
      </c>
      <c r="G28" s="6"/>
      <c r="H28" s="3">
        <v>4</v>
      </c>
      <c r="I28" s="3">
        <v>5</v>
      </c>
      <c r="J28" s="3"/>
      <c r="K28" s="3">
        <v>2</v>
      </c>
      <c r="L28" s="3">
        <v>4</v>
      </c>
      <c r="M28" s="3">
        <v>5</v>
      </c>
      <c r="N28" s="3">
        <v>5</v>
      </c>
      <c r="O28" s="3">
        <v>4</v>
      </c>
      <c r="P28" s="3">
        <v>5</v>
      </c>
      <c r="Q28" s="3">
        <v>5</v>
      </c>
      <c r="R28" s="3"/>
      <c r="S28" s="3">
        <v>4</v>
      </c>
      <c r="T28" s="3"/>
      <c r="U28" s="3">
        <v>1</v>
      </c>
      <c r="V28" s="3">
        <v>3</v>
      </c>
      <c r="W28" s="3">
        <v>0</v>
      </c>
      <c r="X28" s="3">
        <v>5</v>
      </c>
      <c r="Y28" s="3">
        <v>4</v>
      </c>
      <c r="Z28" s="38">
        <v>3</v>
      </c>
      <c r="AA28" s="3">
        <v>2</v>
      </c>
      <c r="AB28" s="3">
        <v>0</v>
      </c>
      <c r="AC28" s="3">
        <v>5</v>
      </c>
      <c r="AD28" s="3">
        <v>5</v>
      </c>
      <c r="AE28" s="3"/>
      <c r="AF28" s="3">
        <v>5</v>
      </c>
      <c r="AG28" s="3">
        <v>2</v>
      </c>
      <c r="AH28" s="3">
        <v>5</v>
      </c>
      <c r="AI28" s="38">
        <v>5</v>
      </c>
      <c r="AJ28" s="38">
        <v>4</v>
      </c>
      <c r="AK28" s="38">
        <v>4</v>
      </c>
      <c r="AL28" s="38">
        <v>2</v>
      </c>
      <c r="AM28" s="38"/>
      <c r="AN28" s="3">
        <v>3</v>
      </c>
      <c r="AO28" s="3">
        <v>4</v>
      </c>
      <c r="AP28" s="38">
        <v>2</v>
      </c>
      <c r="AQ28" s="3">
        <v>5</v>
      </c>
      <c r="AR28" s="3">
        <v>5</v>
      </c>
      <c r="AS28" s="3"/>
      <c r="AT28" s="3">
        <v>5</v>
      </c>
      <c r="AU28" s="3">
        <v>0</v>
      </c>
      <c r="AV28" s="3">
        <v>3</v>
      </c>
      <c r="AW28" s="3"/>
      <c r="AX28" s="3">
        <v>5</v>
      </c>
      <c r="AY28" s="19">
        <v>3</v>
      </c>
      <c r="AZ28" s="3">
        <v>5</v>
      </c>
      <c r="BA28" s="3">
        <v>5</v>
      </c>
      <c r="BB28" s="3">
        <v>4</v>
      </c>
      <c r="BC28" s="39">
        <v>5</v>
      </c>
      <c r="BD28" s="3">
        <v>4</v>
      </c>
      <c r="BE28" s="3">
        <v>5</v>
      </c>
      <c r="BF28" s="3">
        <v>5</v>
      </c>
      <c r="BG28" s="38">
        <v>4</v>
      </c>
      <c r="BH28" s="3">
        <v>5</v>
      </c>
      <c r="BI28" s="3">
        <v>4</v>
      </c>
      <c r="BJ28" s="3"/>
      <c r="BK28" s="39">
        <v>5</v>
      </c>
      <c r="BL28" s="19">
        <v>5</v>
      </c>
      <c r="BM28" s="19">
        <v>3</v>
      </c>
      <c r="BN28" s="39">
        <v>5</v>
      </c>
      <c r="BO28" s="39">
        <v>5</v>
      </c>
      <c r="BP28" s="23"/>
      <c r="BQ28" s="3"/>
    </row>
    <row r="29" spans="1:69" s="1" customFormat="1" ht="21">
      <c r="A29" s="96" t="s">
        <v>34</v>
      </c>
      <c r="B29" s="43" t="s">
        <v>14</v>
      </c>
      <c r="C29" s="44"/>
      <c r="D29" s="62"/>
      <c r="E29" s="62"/>
      <c r="F29" s="68">
        <f t="shared" si="7"/>
        <v>2.5862068965517242</v>
      </c>
      <c r="G29" s="6"/>
      <c r="H29" s="3">
        <v>3</v>
      </c>
      <c r="I29" s="3">
        <v>5</v>
      </c>
      <c r="J29" s="3"/>
      <c r="K29" s="3">
        <v>3</v>
      </c>
      <c r="L29" s="3">
        <v>3</v>
      </c>
      <c r="M29" s="3">
        <v>1</v>
      </c>
      <c r="N29" s="3">
        <v>5</v>
      </c>
      <c r="O29" s="3">
        <v>0</v>
      </c>
      <c r="P29" s="3">
        <v>5</v>
      </c>
      <c r="Q29" s="3">
        <v>2</v>
      </c>
      <c r="R29" s="3"/>
      <c r="S29" s="3">
        <v>0</v>
      </c>
      <c r="T29" s="3"/>
      <c r="U29" s="3">
        <v>0</v>
      </c>
      <c r="V29" s="3">
        <v>3</v>
      </c>
      <c r="W29" s="3"/>
      <c r="X29" s="3">
        <v>0</v>
      </c>
      <c r="Y29" s="3">
        <v>4</v>
      </c>
      <c r="Z29" s="38">
        <v>4</v>
      </c>
      <c r="AA29" s="3">
        <v>0</v>
      </c>
      <c r="AB29" s="3">
        <v>0</v>
      </c>
      <c r="AC29" s="3">
        <v>1</v>
      </c>
      <c r="AD29" s="3">
        <v>5</v>
      </c>
      <c r="AE29" s="3"/>
      <c r="AF29" s="3"/>
      <c r="AG29" s="3">
        <v>2</v>
      </c>
      <c r="AH29" s="3">
        <v>3</v>
      </c>
      <c r="AI29" s="38">
        <v>5</v>
      </c>
      <c r="AJ29" s="38">
        <v>1</v>
      </c>
      <c r="AK29" s="38">
        <v>3</v>
      </c>
      <c r="AL29" s="38"/>
      <c r="AM29" s="38"/>
      <c r="AN29" s="3">
        <v>3</v>
      </c>
      <c r="AO29" s="3">
        <v>3</v>
      </c>
      <c r="AP29" s="38">
        <v>5</v>
      </c>
      <c r="AQ29" s="3">
        <v>4</v>
      </c>
      <c r="AR29" s="3">
        <v>0</v>
      </c>
      <c r="AS29" s="3"/>
      <c r="AT29" s="3">
        <v>0</v>
      </c>
      <c r="AU29" s="3">
        <v>0</v>
      </c>
      <c r="AV29" s="3">
        <v>2</v>
      </c>
      <c r="AW29" s="3">
        <v>4</v>
      </c>
      <c r="AX29" s="3">
        <v>5</v>
      </c>
      <c r="AY29" s="19">
        <v>5</v>
      </c>
      <c r="AZ29" s="3">
        <v>5</v>
      </c>
      <c r="BA29" s="3">
        <v>5</v>
      </c>
      <c r="BB29" s="3">
        <v>3</v>
      </c>
      <c r="BC29" s="39">
        <v>5</v>
      </c>
      <c r="BD29" s="3">
        <v>5</v>
      </c>
      <c r="BE29" s="3">
        <v>3</v>
      </c>
      <c r="BF29" s="3">
        <v>4</v>
      </c>
      <c r="BG29" s="38">
        <v>3</v>
      </c>
      <c r="BH29" s="3">
        <v>4</v>
      </c>
      <c r="BI29" s="3">
        <v>0</v>
      </c>
      <c r="BJ29" s="3"/>
      <c r="BK29" s="39">
        <v>5</v>
      </c>
      <c r="BL29" s="19">
        <v>5</v>
      </c>
      <c r="BM29" s="19"/>
      <c r="BN29" s="39">
        <v>5</v>
      </c>
      <c r="BO29" s="39">
        <v>5</v>
      </c>
      <c r="BP29" s="23">
        <v>4</v>
      </c>
      <c r="BQ29" s="3"/>
    </row>
    <row r="30" spans="1:69" s="1" customFormat="1" ht="21">
      <c r="A30" s="96" t="s">
        <v>35</v>
      </c>
      <c r="B30" s="43" t="s">
        <v>11</v>
      </c>
      <c r="C30" s="44"/>
      <c r="D30" s="62"/>
      <c r="E30" s="62"/>
      <c r="F30" s="68">
        <f t="shared" si="7"/>
        <v>2.103448275862069</v>
      </c>
      <c r="G30" s="6"/>
      <c r="H30" s="3">
        <v>1</v>
      </c>
      <c r="I30" s="3">
        <v>3</v>
      </c>
      <c r="J30" s="3"/>
      <c r="K30" s="3">
        <v>1</v>
      </c>
      <c r="L30" s="3">
        <v>2</v>
      </c>
      <c r="M30" s="3">
        <v>1</v>
      </c>
      <c r="N30" s="3">
        <v>3</v>
      </c>
      <c r="O30" s="3">
        <v>3</v>
      </c>
      <c r="P30" s="3">
        <v>3</v>
      </c>
      <c r="Q30" s="3">
        <v>1</v>
      </c>
      <c r="R30" s="3"/>
      <c r="S30" s="3">
        <v>3</v>
      </c>
      <c r="T30" s="3"/>
      <c r="U30" s="3">
        <v>1</v>
      </c>
      <c r="V30" s="3">
        <v>3</v>
      </c>
      <c r="W30" s="3">
        <v>1</v>
      </c>
      <c r="X30" s="3">
        <v>2</v>
      </c>
      <c r="Y30" s="3">
        <v>3</v>
      </c>
      <c r="Z30" s="38">
        <v>2</v>
      </c>
      <c r="AA30" s="3">
        <v>3</v>
      </c>
      <c r="AB30" s="3">
        <v>1</v>
      </c>
      <c r="AC30" s="3">
        <v>3</v>
      </c>
      <c r="AD30" s="3">
        <v>3</v>
      </c>
      <c r="AE30" s="3"/>
      <c r="AF30" s="3">
        <v>3</v>
      </c>
      <c r="AG30" s="3">
        <v>0</v>
      </c>
      <c r="AH30" s="3">
        <v>3</v>
      </c>
      <c r="AI30" s="38">
        <v>3</v>
      </c>
      <c r="AJ30" s="38">
        <v>3</v>
      </c>
      <c r="AK30" s="38">
        <v>3</v>
      </c>
      <c r="AL30" s="38"/>
      <c r="AM30" s="38"/>
      <c r="AN30" s="3">
        <v>3</v>
      </c>
      <c r="AO30" s="3">
        <v>2</v>
      </c>
      <c r="AP30" s="38">
        <v>3</v>
      </c>
      <c r="AQ30" s="3">
        <v>3</v>
      </c>
      <c r="AR30" s="3">
        <v>1</v>
      </c>
      <c r="AS30" s="3"/>
      <c r="AT30" s="3">
        <v>3</v>
      </c>
      <c r="AU30" s="3">
        <v>3</v>
      </c>
      <c r="AV30" s="3">
        <v>3</v>
      </c>
      <c r="AW30" s="3">
        <v>3</v>
      </c>
      <c r="AX30" s="3">
        <v>3</v>
      </c>
      <c r="AY30" s="19">
        <v>3</v>
      </c>
      <c r="AZ30" s="3">
        <v>3</v>
      </c>
      <c r="BA30" s="3">
        <v>1</v>
      </c>
      <c r="BB30" s="3">
        <v>2</v>
      </c>
      <c r="BC30" s="39">
        <v>3</v>
      </c>
      <c r="BD30" s="3">
        <v>1</v>
      </c>
      <c r="BE30" s="3">
        <v>3</v>
      </c>
      <c r="BF30" s="3">
        <v>3</v>
      </c>
      <c r="BG30" s="38">
        <v>1</v>
      </c>
      <c r="BH30" s="3">
        <v>2</v>
      </c>
      <c r="BI30" s="3">
        <v>2</v>
      </c>
      <c r="BJ30" s="3">
        <v>1</v>
      </c>
      <c r="BK30" s="39">
        <v>3</v>
      </c>
      <c r="BL30" s="19">
        <v>3</v>
      </c>
      <c r="BM30" s="19"/>
      <c r="BN30" s="39">
        <v>3</v>
      </c>
      <c r="BO30" s="39">
        <v>3</v>
      </c>
      <c r="BP30" s="23"/>
      <c r="BQ30" s="3"/>
    </row>
    <row r="31" spans="1:69" s="1" customFormat="1" ht="21">
      <c r="A31" s="96" t="s">
        <v>36</v>
      </c>
      <c r="B31" s="43" t="s">
        <v>9</v>
      </c>
      <c r="C31" s="44"/>
      <c r="D31" s="62"/>
      <c r="E31" s="62"/>
      <c r="F31" s="68">
        <f t="shared" si="7"/>
        <v>0.89655172413793105</v>
      </c>
      <c r="G31" s="6"/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/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8">
        <v>1</v>
      </c>
      <c r="AA31" s="3">
        <v>1</v>
      </c>
      <c r="AB31" s="3">
        <v>1</v>
      </c>
      <c r="AC31" s="3">
        <v>1</v>
      </c>
      <c r="AD31" s="3">
        <v>1</v>
      </c>
      <c r="AE31" s="3"/>
      <c r="AF31" s="3">
        <v>1</v>
      </c>
      <c r="AG31" s="3">
        <v>1</v>
      </c>
      <c r="AH31" s="3">
        <v>1</v>
      </c>
      <c r="AI31" s="38">
        <v>1</v>
      </c>
      <c r="AJ31" s="38">
        <v>1</v>
      </c>
      <c r="AK31" s="38">
        <v>1</v>
      </c>
      <c r="AL31" s="38"/>
      <c r="AM31" s="38">
        <v>1</v>
      </c>
      <c r="AN31" s="3">
        <v>1</v>
      </c>
      <c r="AO31" s="3">
        <v>1</v>
      </c>
      <c r="AP31" s="38"/>
      <c r="AQ31" s="3">
        <v>1</v>
      </c>
      <c r="AR31" s="3">
        <v>1</v>
      </c>
      <c r="AS31" s="3"/>
      <c r="AT31" s="3">
        <v>1</v>
      </c>
      <c r="AU31" s="3"/>
      <c r="AV31" s="3">
        <v>1</v>
      </c>
      <c r="AW31" s="3">
        <v>1</v>
      </c>
      <c r="AX31" s="3">
        <v>1</v>
      </c>
      <c r="AY31" s="19">
        <v>1</v>
      </c>
      <c r="AZ31" s="3">
        <v>1</v>
      </c>
      <c r="BA31" s="3">
        <v>1</v>
      </c>
      <c r="BB31" s="3">
        <v>1</v>
      </c>
      <c r="BC31" s="39">
        <v>1</v>
      </c>
      <c r="BD31" s="3">
        <v>1</v>
      </c>
      <c r="BE31" s="3">
        <v>1</v>
      </c>
      <c r="BF31" s="3">
        <v>1</v>
      </c>
      <c r="BG31" s="38">
        <v>1</v>
      </c>
      <c r="BH31" s="3">
        <v>1</v>
      </c>
      <c r="BI31" s="3">
        <v>1</v>
      </c>
      <c r="BJ31" s="3"/>
      <c r="BK31" s="39">
        <v>1</v>
      </c>
      <c r="BL31" s="19"/>
      <c r="BM31" s="19">
        <v>1</v>
      </c>
      <c r="BN31" s="39">
        <v>1</v>
      </c>
      <c r="BO31" s="39">
        <v>1</v>
      </c>
      <c r="BP31" s="23"/>
      <c r="BQ31" s="3"/>
    </row>
    <row r="32" spans="1:69" s="48" customFormat="1" ht="21">
      <c r="A32" s="95" t="s">
        <v>37</v>
      </c>
      <c r="B32" s="49" t="s">
        <v>38</v>
      </c>
      <c r="C32" s="51"/>
      <c r="D32" s="61"/>
      <c r="E32" s="61"/>
      <c r="F32" s="68">
        <f t="shared" si="7"/>
        <v>6.431034482758621</v>
      </c>
      <c r="G32" s="29">
        <f t="shared" ref="G32:AK32" si="11">SUM(G33:G39)</f>
        <v>0</v>
      </c>
      <c r="H32" s="28">
        <f t="shared" si="11"/>
        <v>11</v>
      </c>
      <c r="I32" s="28">
        <f t="shared" si="11"/>
        <v>1</v>
      </c>
      <c r="J32" s="28">
        <f t="shared" si="11"/>
        <v>3</v>
      </c>
      <c r="K32" s="28">
        <f t="shared" si="11"/>
        <v>4</v>
      </c>
      <c r="L32" s="28">
        <f t="shared" si="11"/>
        <v>4</v>
      </c>
      <c r="M32" s="28">
        <f t="shared" si="11"/>
        <v>3</v>
      </c>
      <c r="N32" s="28">
        <f t="shared" si="11"/>
        <v>1</v>
      </c>
      <c r="O32" s="28">
        <f t="shared" si="11"/>
        <v>3</v>
      </c>
      <c r="P32" s="28">
        <f t="shared" si="11"/>
        <v>3</v>
      </c>
      <c r="Q32" s="28">
        <f t="shared" si="11"/>
        <v>6</v>
      </c>
      <c r="R32" s="28">
        <f t="shared" si="11"/>
        <v>0</v>
      </c>
      <c r="S32" s="28">
        <f t="shared" si="11"/>
        <v>3</v>
      </c>
      <c r="T32" s="28">
        <f t="shared" si="11"/>
        <v>0</v>
      </c>
      <c r="U32" s="28">
        <f t="shared" si="11"/>
        <v>6</v>
      </c>
      <c r="V32" s="28">
        <f t="shared" si="11"/>
        <v>8</v>
      </c>
      <c r="W32" s="28">
        <f t="shared" si="11"/>
        <v>3</v>
      </c>
      <c r="X32" s="28">
        <f t="shared" si="11"/>
        <v>6</v>
      </c>
      <c r="Y32" s="28">
        <f t="shared" si="11"/>
        <v>8</v>
      </c>
      <c r="Z32" s="28">
        <f t="shared" si="11"/>
        <v>13</v>
      </c>
      <c r="AA32" s="28">
        <f t="shared" si="11"/>
        <v>0</v>
      </c>
      <c r="AB32" s="28">
        <f t="shared" si="11"/>
        <v>2</v>
      </c>
      <c r="AC32" s="28">
        <f t="shared" si="11"/>
        <v>9</v>
      </c>
      <c r="AD32" s="28">
        <f t="shared" si="11"/>
        <v>9</v>
      </c>
      <c r="AE32" s="28">
        <f t="shared" si="11"/>
        <v>0</v>
      </c>
      <c r="AF32" s="28">
        <f t="shared" si="11"/>
        <v>4</v>
      </c>
      <c r="AG32" s="28">
        <f t="shared" si="11"/>
        <v>3</v>
      </c>
      <c r="AH32" s="28">
        <f t="shared" si="11"/>
        <v>2</v>
      </c>
      <c r="AI32" s="28">
        <f t="shared" si="11"/>
        <v>15</v>
      </c>
      <c r="AJ32" s="28">
        <f t="shared" si="11"/>
        <v>3</v>
      </c>
      <c r="AK32" s="28">
        <f t="shared" si="11"/>
        <v>3</v>
      </c>
      <c r="AL32" s="28">
        <f t="shared" ref="AL32:BO32" si="12">SUM(AL33:AL39)</f>
        <v>1</v>
      </c>
      <c r="AM32" s="28">
        <f t="shared" si="12"/>
        <v>1</v>
      </c>
      <c r="AN32" s="28">
        <f t="shared" si="12"/>
        <v>9</v>
      </c>
      <c r="AO32" s="28">
        <f t="shared" si="12"/>
        <v>10</v>
      </c>
      <c r="AP32" s="28">
        <f t="shared" si="12"/>
        <v>8</v>
      </c>
      <c r="AQ32" s="28">
        <f t="shared" si="12"/>
        <v>15</v>
      </c>
      <c r="AR32" s="28">
        <f t="shared" si="12"/>
        <v>3</v>
      </c>
      <c r="AS32" s="28">
        <f t="shared" si="12"/>
        <v>0</v>
      </c>
      <c r="AT32" s="28">
        <f t="shared" si="12"/>
        <v>4</v>
      </c>
      <c r="AU32" s="28">
        <f t="shared" si="12"/>
        <v>1</v>
      </c>
      <c r="AV32" s="28">
        <f t="shared" si="12"/>
        <v>8</v>
      </c>
      <c r="AW32" s="28">
        <f t="shared" si="12"/>
        <v>3</v>
      </c>
      <c r="AX32" s="28">
        <f t="shared" si="12"/>
        <v>11</v>
      </c>
      <c r="AY32" s="30">
        <f t="shared" si="12"/>
        <v>13</v>
      </c>
      <c r="AZ32" s="28">
        <f t="shared" si="12"/>
        <v>11</v>
      </c>
      <c r="BA32" s="28">
        <f t="shared" si="12"/>
        <v>15</v>
      </c>
      <c r="BB32" s="28">
        <f t="shared" si="12"/>
        <v>5</v>
      </c>
      <c r="BC32" s="28">
        <f t="shared" si="12"/>
        <v>9</v>
      </c>
      <c r="BD32" s="28">
        <f t="shared" si="12"/>
        <v>9</v>
      </c>
      <c r="BE32" s="28">
        <f t="shared" si="12"/>
        <v>8</v>
      </c>
      <c r="BF32" s="28">
        <f t="shared" si="12"/>
        <v>6</v>
      </c>
      <c r="BG32" s="28">
        <f t="shared" si="12"/>
        <v>12</v>
      </c>
      <c r="BH32" s="28">
        <f t="shared" si="12"/>
        <v>1</v>
      </c>
      <c r="BI32" s="28">
        <f t="shared" si="12"/>
        <v>15</v>
      </c>
      <c r="BJ32" s="28">
        <f t="shared" si="12"/>
        <v>7</v>
      </c>
      <c r="BK32" s="28">
        <f t="shared" si="12"/>
        <v>16</v>
      </c>
      <c r="BL32" s="30">
        <f t="shared" si="12"/>
        <v>6</v>
      </c>
      <c r="BM32" s="30">
        <f t="shared" si="12"/>
        <v>1</v>
      </c>
      <c r="BN32" s="30">
        <f t="shared" si="12"/>
        <v>17</v>
      </c>
      <c r="BO32" s="30">
        <f t="shared" si="12"/>
        <v>5</v>
      </c>
      <c r="BP32" s="31">
        <f t="shared" ref="BP32:BQ32" si="13">SUM(BP33:BP39)</f>
        <v>7</v>
      </c>
      <c r="BQ32" s="41">
        <f t="shared" si="13"/>
        <v>0</v>
      </c>
    </row>
    <row r="33" spans="1:69" s="1" customFormat="1" ht="33.75" customHeight="1">
      <c r="A33" s="97" t="s">
        <v>39</v>
      </c>
      <c r="B33" s="43" t="s">
        <v>9</v>
      </c>
      <c r="C33" s="44"/>
      <c r="D33" s="62"/>
      <c r="E33" s="62"/>
      <c r="F33" s="68">
        <f t="shared" si="7"/>
        <v>0.84482758620689657</v>
      </c>
      <c r="G33" s="6"/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/>
      <c r="R33" s="3"/>
      <c r="S33" s="3">
        <v>1</v>
      </c>
      <c r="T33" s="3"/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8">
        <v>1</v>
      </c>
      <c r="AA33" s="3"/>
      <c r="AB33" s="3">
        <v>1</v>
      </c>
      <c r="AC33" s="3">
        <v>0</v>
      </c>
      <c r="AD33" s="3">
        <v>1</v>
      </c>
      <c r="AE33" s="3"/>
      <c r="AF33" s="3">
        <v>1</v>
      </c>
      <c r="AG33" s="3">
        <v>0</v>
      </c>
      <c r="AH33" s="3">
        <v>1</v>
      </c>
      <c r="AI33" s="38">
        <v>1</v>
      </c>
      <c r="AJ33" s="38">
        <v>1</v>
      </c>
      <c r="AK33" s="38">
        <v>1</v>
      </c>
      <c r="AL33" s="38">
        <v>1</v>
      </c>
      <c r="AM33" s="3"/>
      <c r="AN33" s="3">
        <v>1</v>
      </c>
      <c r="AO33" s="3">
        <v>1</v>
      </c>
      <c r="AP33" s="38">
        <v>1</v>
      </c>
      <c r="AQ33" s="3">
        <v>1</v>
      </c>
      <c r="AR33" s="3">
        <v>1</v>
      </c>
      <c r="AS33" s="3"/>
      <c r="AT33" s="3">
        <v>1</v>
      </c>
      <c r="AU33" s="3">
        <v>1</v>
      </c>
      <c r="AV33" s="3">
        <v>1</v>
      </c>
      <c r="AW33" s="3">
        <v>1</v>
      </c>
      <c r="AX33" s="3">
        <v>1</v>
      </c>
      <c r="AY33" s="19">
        <v>1</v>
      </c>
      <c r="AZ33" s="3">
        <v>1</v>
      </c>
      <c r="BA33" s="3">
        <v>1</v>
      </c>
      <c r="BB33" s="3">
        <v>1</v>
      </c>
      <c r="BC33" s="3">
        <v>1</v>
      </c>
      <c r="BD33" s="3">
        <v>1</v>
      </c>
      <c r="BE33" s="3">
        <v>1</v>
      </c>
      <c r="BF33" s="3"/>
      <c r="BG33" s="38">
        <v>1</v>
      </c>
      <c r="BH33" s="38"/>
      <c r="BI33" s="3">
        <v>1</v>
      </c>
      <c r="BJ33" s="3">
        <v>1</v>
      </c>
      <c r="BK33" s="38">
        <v>1</v>
      </c>
      <c r="BL33" s="19">
        <v>1</v>
      </c>
      <c r="BM33" s="19">
        <v>1</v>
      </c>
      <c r="BN33" s="39">
        <v>1</v>
      </c>
      <c r="BO33" s="39">
        <v>1</v>
      </c>
      <c r="BP33" s="23"/>
      <c r="BQ33" s="3"/>
    </row>
    <row r="34" spans="1:69" s="1" customFormat="1" ht="34.5" customHeight="1">
      <c r="A34" s="98" t="s">
        <v>40</v>
      </c>
      <c r="B34" s="43" t="s">
        <v>9</v>
      </c>
      <c r="C34" s="44"/>
      <c r="D34" s="62"/>
      <c r="E34" s="62"/>
      <c r="F34" s="68">
        <f t="shared" si="7"/>
        <v>0.65517241379310343</v>
      </c>
      <c r="G34" s="6"/>
      <c r="H34" s="3">
        <v>1</v>
      </c>
      <c r="I34" s="3"/>
      <c r="J34" s="3">
        <v>1</v>
      </c>
      <c r="K34" s="3">
        <v>0</v>
      </c>
      <c r="L34" s="3">
        <v>1</v>
      </c>
      <c r="M34" s="3">
        <v>1</v>
      </c>
      <c r="N34" s="3"/>
      <c r="O34" s="3">
        <v>1</v>
      </c>
      <c r="P34" s="3">
        <v>1</v>
      </c>
      <c r="Q34" s="3">
        <v>1</v>
      </c>
      <c r="R34" s="3"/>
      <c r="S34" s="3">
        <v>1</v>
      </c>
      <c r="T34" s="3"/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8">
        <v>1</v>
      </c>
      <c r="AA34" s="3"/>
      <c r="AB34" s="3"/>
      <c r="AC34" s="3">
        <v>1</v>
      </c>
      <c r="AD34" s="3">
        <v>1</v>
      </c>
      <c r="AE34" s="3"/>
      <c r="AF34" s="3">
        <v>1</v>
      </c>
      <c r="AG34" s="3">
        <v>0</v>
      </c>
      <c r="AH34" s="3"/>
      <c r="AI34" s="38">
        <v>1</v>
      </c>
      <c r="AJ34" s="38">
        <v>0</v>
      </c>
      <c r="AK34" s="38">
        <v>0</v>
      </c>
      <c r="AL34" s="38"/>
      <c r="AM34" s="3"/>
      <c r="AN34" s="3">
        <v>1</v>
      </c>
      <c r="AO34" s="3">
        <v>1</v>
      </c>
      <c r="AP34" s="38">
        <v>1</v>
      </c>
      <c r="AQ34" s="3">
        <v>1</v>
      </c>
      <c r="AR34" s="3">
        <v>1</v>
      </c>
      <c r="AS34" s="3"/>
      <c r="AT34" s="3">
        <v>1</v>
      </c>
      <c r="AU34" s="3"/>
      <c r="AV34" s="3">
        <v>1</v>
      </c>
      <c r="AW34" s="3">
        <v>1</v>
      </c>
      <c r="AX34" s="3">
        <v>1</v>
      </c>
      <c r="AY34" s="19">
        <v>1</v>
      </c>
      <c r="AZ34" s="3">
        <v>1</v>
      </c>
      <c r="BA34" s="3">
        <v>1</v>
      </c>
      <c r="BB34" s="3">
        <v>0</v>
      </c>
      <c r="BC34" s="3">
        <v>1</v>
      </c>
      <c r="BD34" s="3">
        <v>1</v>
      </c>
      <c r="BE34" s="3">
        <v>1</v>
      </c>
      <c r="BF34" s="3"/>
      <c r="BG34" s="38">
        <v>1</v>
      </c>
      <c r="BH34" s="38"/>
      <c r="BI34" s="3">
        <v>1</v>
      </c>
      <c r="BJ34" s="3">
        <v>0</v>
      </c>
      <c r="BK34" s="38">
        <v>1</v>
      </c>
      <c r="BL34" s="19"/>
      <c r="BM34" s="19"/>
      <c r="BN34" s="39">
        <v>1</v>
      </c>
      <c r="BO34" s="39">
        <v>1</v>
      </c>
      <c r="BP34" s="23"/>
      <c r="BQ34" s="3"/>
    </row>
    <row r="35" spans="1:69" s="1" customFormat="1" ht="31.5">
      <c r="A35" s="98" t="s">
        <v>41</v>
      </c>
      <c r="B35" s="43" t="s">
        <v>11</v>
      </c>
      <c r="C35" s="44"/>
      <c r="D35" s="62"/>
      <c r="E35" s="62"/>
      <c r="F35" s="68">
        <f t="shared" si="7"/>
        <v>0.93103448275862066</v>
      </c>
      <c r="G35" s="6"/>
      <c r="H35" s="3">
        <v>0</v>
      </c>
      <c r="I35" s="3"/>
      <c r="J35" s="3"/>
      <c r="K35" s="3">
        <v>0</v>
      </c>
      <c r="L35" s="3">
        <v>2</v>
      </c>
      <c r="M35" s="3">
        <v>0</v>
      </c>
      <c r="N35" s="3"/>
      <c r="O35" s="3">
        <v>0</v>
      </c>
      <c r="P35" s="3"/>
      <c r="Q35" s="3">
        <v>1</v>
      </c>
      <c r="R35" s="3"/>
      <c r="S35" s="3"/>
      <c r="T35" s="3"/>
      <c r="U35" s="3">
        <v>1</v>
      </c>
      <c r="V35" s="3">
        <v>0</v>
      </c>
      <c r="W35" s="3">
        <v>1</v>
      </c>
      <c r="X35" s="3">
        <v>0</v>
      </c>
      <c r="Y35" s="3">
        <v>1</v>
      </c>
      <c r="Z35" s="38">
        <v>2</v>
      </c>
      <c r="AA35" s="3"/>
      <c r="AB35" s="3"/>
      <c r="AC35" s="3">
        <v>3</v>
      </c>
      <c r="AD35" s="3">
        <v>1</v>
      </c>
      <c r="AE35" s="3"/>
      <c r="AF35" s="3">
        <v>1</v>
      </c>
      <c r="AG35" s="3">
        <v>0</v>
      </c>
      <c r="AH35" s="3"/>
      <c r="AI35" s="38">
        <v>3</v>
      </c>
      <c r="AJ35" s="38">
        <v>1</v>
      </c>
      <c r="AK35" s="38"/>
      <c r="AL35" s="38"/>
      <c r="AM35" s="3">
        <v>1</v>
      </c>
      <c r="AN35" s="3">
        <v>0</v>
      </c>
      <c r="AO35" s="3">
        <v>3</v>
      </c>
      <c r="AP35" s="38">
        <v>0</v>
      </c>
      <c r="AQ35" s="3">
        <v>3</v>
      </c>
      <c r="AR35" s="3"/>
      <c r="AS35" s="3"/>
      <c r="AT35" s="3"/>
      <c r="AU35" s="3"/>
      <c r="AV35" s="3">
        <v>3</v>
      </c>
      <c r="AW35" s="3"/>
      <c r="AX35" s="3">
        <v>3</v>
      </c>
      <c r="AY35" s="19">
        <v>3</v>
      </c>
      <c r="AZ35" s="3">
        <v>3</v>
      </c>
      <c r="BA35" s="3">
        <v>3</v>
      </c>
      <c r="BB35" s="3">
        <v>3</v>
      </c>
      <c r="BC35" s="3">
        <v>0</v>
      </c>
      <c r="BD35" s="3">
        <v>0</v>
      </c>
      <c r="BE35" s="3"/>
      <c r="BF35" s="3"/>
      <c r="BG35" s="38"/>
      <c r="BH35" s="38"/>
      <c r="BI35" s="3">
        <v>2</v>
      </c>
      <c r="BJ35" s="3">
        <v>3</v>
      </c>
      <c r="BK35" s="38">
        <v>3</v>
      </c>
      <c r="BL35" s="19"/>
      <c r="BM35" s="19"/>
      <c r="BN35" s="39">
        <v>3</v>
      </c>
      <c r="BO35" s="39">
        <v>1</v>
      </c>
      <c r="BP35" s="23"/>
      <c r="BQ35" s="3"/>
    </row>
    <row r="36" spans="1:69" s="1" customFormat="1" ht="21">
      <c r="A36" s="98" t="s">
        <v>42</v>
      </c>
      <c r="B36" s="43" t="s">
        <v>14</v>
      </c>
      <c r="C36" s="44"/>
      <c r="D36" s="62"/>
      <c r="E36" s="62"/>
      <c r="F36" s="68">
        <f t="shared" si="7"/>
        <v>1.4655172413793103</v>
      </c>
      <c r="G36" s="6"/>
      <c r="H36" s="3">
        <v>5</v>
      </c>
      <c r="I36" s="3"/>
      <c r="J36" s="3"/>
      <c r="K36" s="3">
        <v>2</v>
      </c>
      <c r="L36" s="3"/>
      <c r="M36" s="3">
        <v>1</v>
      </c>
      <c r="N36" s="3"/>
      <c r="O36" s="3">
        <v>0</v>
      </c>
      <c r="P36" s="3"/>
      <c r="Q36" s="3"/>
      <c r="R36" s="3"/>
      <c r="S36" s="3"/>
      <c r="T36" s="3"/>
      <c r="U36" s="3">
        <v>1</v>
      </c>
      <c r="V36" s="3">
        <v>0</v>
      </c>
      <c r="W36" s="3"/>
      <c r="X36" s="3">
        <v>0</v>
      </c>
      <c r="Y36" s="3">
        <v>0</v>
      </c>
      <c r="Z36" s="38">
        <v>3</v>
      </c>
      <c r="AA36" s="3"/>
      <c r="AB36" s="3"/>
      <c r="AC36" s="3">
        <v>5</v>
      </c>
      <c r="AD36" s="3">
        <v>2</v>
      </c>
      <c r="AE36" s="3"/>
      <c r="AF36" s="3"/>
      <c r="AG36" s="3">
        <v>0</v>
      </c>
      <c r="AH36" s="3">
        <v>1</v>
      </c>
      <c r="AI36" s="38">
        <v>5</v>
      </c>
      <c r="AJ36" s="38">
        <v>0</v>
      </c>
      <c r="AK36" s="38"/>
      <c r="AL36" s="38"/>
      <c r="AM36" s="3"/>
      <c r="AN36" s="3">
        <v>0</v>
      </c>
      <c r="AO36" s="3">
        <v>2</v>
      </c>
      <c r="AP36" s="38">
        <v>3</v>
      </c>
      <c r="AQ36" s="3">
        <v>5</v>
      </c>
      <c r="AR36" s="3"/>
      <c r="AS36" s="3"/>
      <c r="AT36" s="3"/>
      <c r="AU36" s="3"/>
      <c r="AV36" s="3">
        <v>2</v>
      </c>
      <c r="AW36" s="3"/>
      <c r="AX36" s="3">
        <v>5</v>
      </c>
      <c r="AY36" s="19">
        <v>3</v>
      </c>
      <c r="AZ36" s="3">
        <v>5</v>
      </c>
      <c r="BA36" s="3">
        <v>5</v>
      </c>
      <c r="BB36" s="3">
        <v>0</v>
      </c>
      <c r="BC36" s="3">
        <v>5</v>
      </c>
      <c r="BD36" s="3">
        <v>5</v>
      </c>
      <c r="BE36" s="3"/>
      <c r="BF36" s="3"/>
      <c r="BG36" s="38">
        <v>5</v>
      </c>
      <c r="BH36" s="38"/>
      <c r="BI36" s="3">
        <v>4</v>
      </c>
      <c r="BJ36" s="3">
        <v>1</v>
      </c>
      <c r="BK36" s="38">
        <v>5</v>
      </c>
      <c r="BL36" s="19"/>
      <c r="BM36" s="19"/>
      <c r="BN36" s="39">
        <v>5</v>
      </c>
      <c r="BO36" s="39">
        <v>0</v>
      </c>
      <c r="BP36" s="23"/>
      <c r="BQ36" s="3"/>
    </row>
    <row r="37" spans="1:69" s="1" customFormat="1" ht="31.5">
      <c r="A37" s="98" t="s">
        <v>43</v>
      </c>
      <c r="B37" s="43" t="s">
        <v>9</v>
      </c>
      <c r="C37" s="44"/>
      <c r="D37" s="62"/>
      <c r="E37" s="62"/>
      <c r="F37" s="68">
        <f t="shared" si="7"/>
        <v>0.63793103448275867</v>
      </c>
      <c r="G37" s="6"/>
      <c r="H37" s="3">
        <v>1</v>
      </c>
      <c r="I37" s="3"/>
      <c r="J37" s="3">
        <v>1</v>
      </c>
      <c r="K37" s="3">
        <v>1</v>
      </c>
      <c r="L37" s="3"/>
      <c r="M37" s="3"/>
      <c r="N37" s="3"/>
      <c r="O37" s="3">
        <v>1</v>
      </c>
      <c r="P37" s="3">
        <v>1</v>
      </c>
      <c r="Q37" s="3"/>
      <c r="R37" s="3"/>
      <c r="S37" s="3">
        <v>1</v>
      </c>
      <c r="T37" s="3"/>
      <c r="U37" s="3">
        <v>1</v>
      </c>
      <c r="V37" s="3">
        <v>1</v>
      </c>
      <c r="W37" s="3"/>
      <c r="X37" s="3">
        <v>1</v>
      </c>
      <c r="Y37" s="3">
        <v>1</v>
      </c>
      <c r="Z37" s="38">
        <v>1</v>
      </c>
      <c r="AA37" s="3"/>
      <c r="AB37" s="3">
        <v>1</v>
      </c>
      <c r="AC37" s="3">
        <v>0</v>
      </c>
      <c r="AD37" s="3">
        <v>1</v>
      </c>
      <c r="AE37" s="3"/>
      <c r="AF37" s="3">
        <v>1</v>
      </c>
      <c r="AG37" s="3">
        <v>0</v>
      </c>
      <c r="AH37" s="3"/>
      <c r="AI37" s="38">
        <v>0</v>
      </c>
      <c r="AJ37" s="38">
        <v>0</v>
      </c>
      <c r="AK37" s="38">
        <v>1</v>
      </c>
      <c r="AL37" s="38"/>
      <c r="AM37" s="3"/>
      <c r="AN37" s="3">
        <v>1</v>
      </c>
      <c r="AO37" s="3">
        <v>1</v>
      </c>
      <c r="AP37" s="38">
        <v>1</v>
      </c>
      <c r="AQ37" s="3"/>
      <c r="AR37" s="3">
        <v>1</v>
      </c>
      <c r="AS37" s="3"/>
      <c r="AT37" s="3">
        <v>1</v>
      </c>
      <c r="AU37" s="3"/>
      <c r="AV37" s="3">
        <v>1</v>
      </c>
      <c r="AW37" s="3">
        <v>1</v>
      </c>
      <c r="AX37" s="3">
        <v>1</v>
      </c>
      <c r="AY37" s="19"/>
      <c r="AZ37" s="3">
        <v>1</v>
      </c>
      <c r="BA37" s="3"/>
      <c r="BB37" s="3">
        <v>1</v>
      </c>
      <c r="BC37" s="3">
        <v>1</v>
      </c>
      <c r="BD37" s="3">
        <v>1</v>
      </c>
      <c r="BE37" s="3">
        <v>1</v>
      </c>
      <c r="BF37" s="3">
        <v>1</v>
      </c>
      <c r="BG37" s="38">
        <v>1</v>
      </c>
      <c r="BH37" s="38">
        <v>1</v>
      </c>
      <c r="BI37" s="3">
        <v>1</v>
      </c>
      <c r="BJ37" s="3">
        <v>1</v>
      </c>
      <c r="BK37" s="38">
        <v>1</v>
      </c>
      <c r="BL37" s="19"/>
      <c r="BM37" s="19"/>
      <c r="BN37" s="39">
        <v>1</v>
      </c>
      <c r="BO37" s="39">
        <v>1</v>
      </c>
      <c r="BP37" s="23">
        <v>1</v>
      </c>
      <c r="BQ37" s="3"/>
    </row>
    <row r="38" spans="1:69" s="1" customFormat="1" ht="31.5">
      <c r="A38" s="98" t="s">
        <v>94</v>
      </c>
      <c r="B38" s="42" t="s">
        <v>9</v>
      </c>
      <c r="C38" s="44"/>
      <c r="D38" s="62"/>
      <c r="E38" s="62"/>
      <c r="F38" s="68">
        <f t="shared" si="7"/>
        <v>0.27586206896551724</v>
      </c>
      <c r="G38" s="6"/>
      <c r="H38" s="3">
        <v>1</v>
      </c>
      <c r="I38" s="3"/>
      <c r="J38" s="3"/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>
        <v>0</v>
      </c>
      <c r="V38" s="3"/>
      <c r="W38" s="3"/>
      <c r="X38" s="3">
        <v>1</v>
      </c>
      <c r="Y38" s="3">
        <v>1</v>
      </c>
      <c r="Z38" s="38">
        <v>1</v>
      </c>
      <c r="AA38" s="3"/>
      <c r="AB38" s="3"/>
      <c r="AC38" s="3">
        <v>0</v>
      </c>
      <c r="AD38" s="3">
        <v>1</v>
      </c>
      <c r="AE38" s="3"/>
      <c r="AF38" s="3"/>
      <c r="AG38" s="3">
        <v>0</v>
      </c>
      <c r="AH38" s="3"/>
      <c r="AI38" s="38">
        <v>0</v>
      </c>
      <c r="AJ38" s="38">
        <v>1</v>
      </c>
      <c r="AK38" s="38">
        <v>1</v>
      </c>
      <c r="AL38" s="38"/>
      <c r="AM38" s="3"/>
      <c r="AN38" s="3">
        <v>1</v>
      </c>
      <c r="AO38" s="3">
        <v>0</v>
      </c>
      <c r="AP38" s="38">
        <v>0</v>
      </c>
      <c r="AQ38" s="3"/>
      <c r="AR38" s="3"/>
      <c r="AS38" s="3"/>
      <c r="AT38" s="3">
        <v>1</v>
      </c>
      <c r="AU38" s="3"/>
      <c r="AV38" s="3"/>
      <c r="AW38" s="3"/>
      <c r="AX38" s="3"/>
      <c r="AY38" s="19"/>
      <c r="AZ38" s="3"/>
      <c r="BA38" s="3"/>
      <c r="BB38" s="3"/>
      <c r="BC38" s="3">
        <v>1</v>
      </c>
      <c r="BD38" s="3">
        <v>0</v>
      </c>
      <c r="BE38" s="3">
        <v>0</v>
      </c>
      <c r="BF38" s="3"/>
      <c r="BG38" s="38">
        <v>1</v>
      </c>
      <c r="BH38" s="38"/>
      <c r="BI38" s="3">
        <v>1</v>
      </c>
      <c r="BJ38" s="3">
        <v>1</v>
      </c>
      <c r="BK38" s="38">
        <v>0</v>
      </c>
      <c r="BL38" s="19"/>
      <c r="BM38" s="19"/>
      <c r="BN38" s="39">
        <v>1</v>
      </c>
      <c r="BO38" s="39">
        <v>1</v>
      </c>
      <c r="BP38" s="23">
        <v>1</v>
      </c>
      <c r="BQ38" s="3"/>
    </row>
    <row r="39" spans="1:69" s="1" customFormat="1" ht="31.5">
      <c r="A39" s="98" t="s">
        <v>44</v>
      </c>
      <c r="B39" s="43" t="s">
        <v>14</v>
      </c>
      <c r="C39" s="44"/>
      <c r="D39" s="62"/>
      <c r="E39" s="62"/>
      <c r="F39" s="68">
        <f t="shared" si="7"/>
        <v>1.6206896551724137</v>
      </c>
      <c r="G39" s="6"/>
      <c r="H39" s="3">
        <v>2</v>
      </c>
      <c r="I39" s="3"/>
      <c r="J39" s="3"/>
      <c r="K39" s="3">
        <v>0</v>
      </c>
      <c r="L39" s="3"/>
      <c r="M39" s="3"/>
      <c r="N39" s="3"/>
      <c r="O39" s="3"/>
      <c r="P39" s="3"/>
      <c r="Q39" s="3">
        <v>4</v>
      </c>
      <c r="R39" s="3"/>
      <c r="S39" s="3"/>
      <c r="T39" s="3"/>
      <c r="U39" s="3">
        <v>1</v>
      </c>
      <c r="V39" s="3">
        <v>5</v>
      </c>
      <c r="W39" s="3"/>
      <c r="X39" s="3">
        <v>2</v>
      </c>
      <c r="Y39" s="3">
        <v>3</v>
      </c>
      <c r="Z39" s="38">
        <v>4</v>
      </c>
      <c r="AA39" s="3"/>
      <c r="AB39" s="3"/>
      <c r="AC39" s="3"/>
      <c r="AD39" s="3">
        <v>2</v>
      </c>
      <c r="AE39" s="3"/>
      <c r="AF39" s="3"/>
      <c r="AG39" s="3">
        <v>3</v>
      </c>
      <c r="AH39" s="3"/>
      <c r="AI39" s="38">
        <v>5</v>
      </c>
      <c r="AJ39" s="38"/>
      <c r="AK39" s="38"/>
      <c r="AL39" s="38"/>
      <c r="AM39" s="3"/>
      <c r="AN39" s="3">
        <v>5</v>
      </c>
      <c r="AO39" s="3">
        <v>2</v>
      </c>
      <c r="AP39" s="38">
        <v>2</v>
      </c>
      <c r="AQ39" s="3">
        <v>5</v>
      </c>
      <c r="AR39" s="3"/>
      <c r="AS39" s="3"/>
      <c r="AT39" s="3"/>
      <c r="AU39" s="3"/>
      <c r="AV39" s="3"/>
      <c r="AW39" s="3"/>
      <c r="AX39" s="3"/>
      <c r="AY39" s="19">
        <v>5</v>
      </c>
      <c r="AZ39" s="3"/>
      <c r="BA39" s="3">
        <v>5</v>
      </c>
      <c r="BB39" s="3"/>
      <c r="BC39" s="3"/>
      <c r="BD39" s="3">
        <v>1</v>
      </c>
      <c r="BE39" s="3">
        <v>5</v>
      </c>
      <c r="BF39" s="3">
        <v>5</v>
      </c>
      <c r="BG39" s="38">
        <v>3</v>
      </c>
      <c r="BH39" s="38"/>
      <c r="BI39" s="3">
        <v>5</v>
      </c>
      <c r="BJ39" s="3"/>
      <c r="BK39" s="38">
        <v>5</v>
      </c>
      <c r="BL39" s="19">
        <v>5</v>
      </c>
      <c r="BM39" s="19"/>
      <c r="BN39" s="39">
        <v>5</v>
      </c>
      <c r="BO39" s="39"/>
      <c r="BP39" s="23">
        <v>5</v>
      </c>
      <c r="BQ39" s="3"/>
    </row>
    <row r="40" spans="1:69" s="48" customFormat="1" ht="21">
      <c r="A40" s="95" t="s">
        <v>45</v>
      </c>
      <c r="B40" s="49" t="s">
        <v>155</v>
      </c>
      <c r="C40" s="51"/>
      <c r="D40" s="61"/>
      <c r="E40" s="61"/>
      <c r="F40" s="68">
        <f t="shared" si="7"/>
        <v>6.6724137931034484</v>
      </c>
      <c r="G40" s="29">
        <f t="shared" ref="G40:BN40" si="14">SUM(G41:G44)</f>
        <v>0</v>
      </c>
      <c r="H40" s="28">
        <f t="shared" si="14"/>
        <v>7</v>
      </c>
      <c r="I40" s="28">
        <f t="shared" si="14"/>
        <v>4</v>
      </c>
      <c r="J40" s="28">
        <f t="shared" si="14"/>
        <v>10</v>
      </c>
      <c r="K40" s="28">
        <f t="shared" si="14"/>
        <v>5</v>
      </c>
      <c r="L40" s="28">
        <f t="shared" si="14"/>
        <v>7</v>
      </c>
      <c r="M40" s="28">
        <f t="shared" si="14"/>
        <v>8</v>
      </c>
      <c r="N40" s="28">
        <f t="shared" si="14"/>
        <v>8</v>
      </c>
      <c r="O40" s="28">
        <f t="shared" si="14"/>
        <v>5</v>
      </c>
      <c r="P40" s="28">
        <f t="shared" si="14"/>
        <v>5</v>
      </c>
      <c r="Q40" s="28">
        <f t="shared" si="14"/>
        <v>7</v>
      </c>
      <c r="R40" s="28"/>
      <c r="S40" s="28">
        <f t="shared" si="14"/>
        <v>6</v>
      </c>
      <c r="T40" s="28">
        <f t="shared" si="14"/>
        <v>2</v>
      </c>
      <c r="U40" s="28">
        <f t="shared" si="14"/>
        <v>9</v>
      </c>
      <c r="V40" s="28">
        <f t="shared" si="14"/>
        <v>7</v>
      </c>
      <c r="W40" s="28">
        <f t="shared" si="14"/>
        <v>5</v>
      </c>
      <c r="X40" s="28">
        <f t="shared" si="14"/>
        <v>9</v>
      </c>
      <c r="Y40" s="28">
        <f t="shared" si="14"/>
        <v>6</v>
      </c>
      <c r="Z40" s="28">
        <f t="shared" si="14"/>
        <v>9</v>
      </c>
      <c r="AA40" s="28">
        <f t="shared" si="14"/>
        <v>3</v>
      </c>
      <c r="AB40" s="28">
        <f t="shared" si="14"/>
        <v>5</v>
      </c>
      <c r="AC40" s="28">
        <f t="shared" si="14"/>
        <v>3</v>
      </c>
      <c r="AD40" s="28">
        <f t="shared" si="14"/>
        <v>9</v>
      </c>
      <c r="AE40" s="28">
        <f t="shared" si="14"/>
        <v>0</v>
      </c>
      <c r="AF40" s="28">
        <f t="shared" si="14"/>
        <v>5</v>
      </c>
      <c r="AG40" s="28">
        <f t="shared" si="14"/>
        <v>4</v>
      </c>
      <c r="AH40" s="28">
        <f>SUM(AH41:AH44)</f>
        <v>7</v>
      </c>
      <c r="AI40" s="28">
        <f t="shared" si="14"/>
        <v>10</v>
      </c>
      <c r="AJ40" s="28">
        <f>SUM(AJ41:AJ44)</f>
        <v>8</v>
      </c>
      <c r="AK40" s="28"/>
      <c r="AL40" s="28">
        <f t="shared" si="14"/>
        <v>5</v>
      </c>
      <c r="AM40" s="28">
        <f>SUM(AM41:AM44)</f>
        <v>1</v>
      </c>
      <c r="AN40" s="28">
        <f>SUM(AN41:AN44)</f>
        <v>9</v>
      </c>
      <c r="AO40" s="28">
        <f t="shared" si="14"/>
        <v>8</v>
      </c>
      <c r="AP40" s="28">
        <f t="shared" si="14"/>
        <v>10</v>
      </c>
      <c r="AQ40" s="28">
        <f t="shared" si="14"/>
        <v>7</v>
      </c>
      <c r="AR40" s="28">
        <f t="shared" si="14"/>
        <v>10</v>
      </c>
      <c r="AS40" s="28">
        <f t="shared" si="14"/>
        <v>0</v>
      </c>
      <c r="AT40" s="28">
        <f t="shared" si="14"/>
        <v>6</v>
      </c>
      <c r="AU40" s="28">
        <f t="shared" si="14"/>
        <v>5</v>
      </c>
      <c r="AV40" s="28">
        <f t="shared" si="14"/>
        <v>6</v>
      </c>
      <c r="AW40" s="28">
        <f t="shared" si="14"/>
        <v>10</v>
      </c>
      <c r="AX40" s="28">
        <f t="shared" si="14"/>
        <v>10</v>
      </c>
      <c r="AY40" s="30">
        <f t="shared" si="14"/>
        <v>9</v>
      </c>
      <c r="AZ40" s="28">
        <f t="shared" si="14"/>
        <v>10</v>
      </c>
      <c r="BA40" s="28">
        <f t="shared" si="14"/>
        <v>10</v>
      </c>
      <c r="BB40" s="28">
        <f t="shared" si="14"/>
        <v>8</v>
      </c>
      <c r="BC40" s="28">
        <f t="shared" si="14"/>
        <v>5</v>
      </c>
      <c r="BD40" s="28">
        <f t="shared" si="14"/>
        <v>5</v>
      </c>
      <c r="BE40" s="28">
        <f t="shared" si="14"/>
        <v>10</v>
      </c>
      <c r="BF40" s="28">
        <f t="shared" si="14"/>
        <v>5</v>
      </c>
      <c r="BG40" s="28">
        <f t="shared" si="14"/>
        <v>5</v>
      </c>
      <c r="BH40" s="28">
        <f t="shared" si="14"/>
        <v>1</v>
      </c>
      <c r="BI40" s="28">
        <f t="shared" si="14"/>
        <v>10</v>
      </c>
      <c r="BJ40" s="28">
        <f t="shared" si="14"/>
        <v>2</v>
      </c>
      <c r="BK40" s="28">
        <f t="shared" si="14"/>
        <v>10</v>
      </c>
      <c r="BL40" s="30">
        <f t="shared" si="14"/>
        <v>10</v>
      </c>
      <c r="BM40" s="30">
        <f t="shared" si="14"/>
        <v>5</v>
      </c>
      <c r="BN40" s="30">
        <f t="shared" si="14"/>
        <v>10</v>
      </c>
      <c r="BO40" s="30">
        <f>SUM(BO41:BO44)</f>
        <v>10</v>
      </c>
      <c r="BP40" s="31">
        <f t="shared" ref="BP40:BQ40" si="15">SUM(BP41:BP44)</f>
        <v>2</v>
      </c>
      <c r="BQ40" s="41">
        <f t="shared" si="15"/>
        <v>0</v>
      </c>
    </row>
    <row r="41" spans="1:69" s="1" customFormat="1" ht="31.5">
      <c r="A41" s="96" t="s">
        <v>46</v>
      </c>
      <c r="B41" s="43" t="s">
        <v>14</v>
      </c>
      <c r="C41" s="44"/>
      <c r="D41" s="62"/>
      <c r="E41" s="62"/>
      <c r="F41" s="68">
        <f t="shared" si="7"/>
        <v>2.603448275862069</v>
      </c>
      <c r="G41" s="6"/>
      <c r="H41" s="3">
        <v>2</v>
      </c>
      <c r="I41" s="3"/>
      <c r="J41" s="3">
        <v>5</v>
      </c>
      <c r="K41" s="3">
        <v>0</v>
      </c>
      <c r="L41" s="3">
        <v>3</v>
      </c>
      <c r="M41" s="3">
        <v>4</v>
      </c>
      <c r="N41" s="3">
        <v>5</v>
      </c>
      <c r="O41" s="3">
        <v>0</v>
      </c>
      <c r="P41" s="3">
        <v>0</v>
      </c>
      <c r="Q41" s="3">
        <v>2</v>
      </c>
      <c r="R41" s="3"/>
      <c r="S41" s="3">
        <v>1</v>
      </c>
      <c r="T41" s="3"/>
      <c r="U41" s="3">
        <v>4</v>
      </c>
      <c r="V41" s="3">
        <v>2</v>
      </c>
      <c r="W41" s="3">
        <v>0</v>
      </c>
      <c r="X41" s="3">
        <v>5</v>
      </c>
      <c r="Y41" s="3">
        <v>2</v>
      </c>
      <c r="Z41" s="3">
        <v>4</v>
      </c>
      <c r="AA41" s="3">
        <v>0</v>
      </c>
      <c r="AB41" s="3">
        <v>0</v>
      </c>
      <c r="AC41" s="3"/>
      <c r="AD41" s="3">
        <v>5</v>
      </c>
      <c r="AE41" s="3"/>
      <c r="AF41" s="3">
        <v>0</v>
      </c>
      <c r="AG41" s="3">
        <v>0</v>
      </c>
      <c r="AH41" s="3">
        <v>3</v>
      </c>
      <c r="AI41" s="38">
        <v>5</v>
      </c>
      <c r="AJ41" s="3">
        <v>3</v>
      </c>
      <c r="AK41" s="38">
        <v>5</v>
      </c>
      <c r="AL41" s="38">
        <v>0</v>
      </c>
      <c r="AM41" s="3"/>
      <c r="AN41" s="3">
        <v>4</v>
      </c>
      <c r="AO41" s="3">
        <v>3</v>
      </c>
      <c r="AP41" s="3">
        <v>5</v>
      </c>
      <c r="AQ41" s="3">
        <v>2</v>
      </c>
      <c r="AR41" s="3">
        <v>5</v>
      </c>
      <c r="AS41" s="3"/>
      <c r="AT41" s="3">
        <v>1</v>
      </c>
      <c r="AU41" s="3">
        <v>0</v>
      </c>
      <c r="AV41" s="3">
        <v>2</v>
      </c>
      <c r="AW41" s="3">
        <v>5</v>
      </c>
      <c r="AX41" s="3">
        <v>5</v>
      </c>
      <c r="AY41" s="19">
        <v>4</v>
      </c>
      <c r="AZ41" s="3">
        <v>5</v>
      </c>
      <c r="BA41" s="3">
        <v>5</v>
      </c>
      <c r="BB41" s="3">
        <v>4</v>
      </c>
      <c r="BC41" s="3">
        <v>0</v>
      </c>
      <c r="BD41" s="3">
        <v>3</v>
      </c>
      <c r="BE41" s="3">
        <v>5</v>
      </c>
      <c r="BF41" s="3">
        <v>0</v>
      </c>
      <c r="BG41" s="38">
        <v>3</v>
      </c>
      <c r="BH41" s="3"/>
      <c r="BI41" s="3">
        <v>5</v>
      </c>
      <c r="BJ41" s="3"/>
      <c r="BK41" s="3">
        <v>5</v>
      </c>
      <c r="BL41" s="19">
        <v>5</v>
      </c>
      <c r="BM41" s="19">
        <v>5</v>
      </c>
      <c r="BN41" s="39">
        <v>5</v>
      </c>
      <c r="BO41" s="39">
        <v>5</v>
      </c>
      <c r="BP41" s="23"/>
      <c r="BQ41" s="3"/>
    </row>
    <row r="42" spans="1:69" s="1" customFormat="1" ht="31.5">
      <c r="A42" s="96" t="s">
        <v>47</v>
      </c>
      <c r="B42" s="43" t="s">
        <v>11</v>
      </c>
      <c r="C42" s="44"/>
      <c r="D42" s="62"/>
      <c r="E42" s="62"/>
      <c r="F42" s="68">
        <f t="shared" si="7"/>
        <v>2.5517241379310347</v>
      </c>
      <c r="G42" s="6"/>
      <c r="H42" s="3">
        <v>3</v>
      </c>
      <c r="I42" s="3">
        <v>3</v>
      </c>
      <c r="J42" s="3">
        <v>3</v>
      </c>
      <c r="K42" s="3">
        <v>3</v>
      </c>
      <c r="L42" s="3">
        <v>3</v>
      </c>
      <c r="M42" s="3">
        <v>3</v>
      </c>
      <c r="N42" s="3">
        <v>3</v>
      </c>
      <c r="O42" s="3">
        <v>3</v>
      </c>
      <c r="P42" s="3">
        <v>3</v>
      </c>
      <c r="Q42" s="3">
        <v>3</v>
      </c>
      <c r="R42" s="3"/>
      <c r="S42" s="3">
        <v>3</v>
      </c>
      <c r="T42" s="3"/>
      <c r="U42" s="3">
        <v>3</v>
      </c>
      <c r="V42" s="3">
        <v>3</v>
      </c>
      <c r="W42" s="3">
        <v>3</v>
      </c>
      <c r="X42" s="3">
        <v>3</v>
      </c>
      <c r="Y42" s="3">
        <v>2</v>
      </c>
      <c r="Z42" s="3">
        <v>3</v>
      </c>
      <c r="AA42" s="3">
        <v>3</v>
      </c>
      <c r="AB42" s="3">
        <v>3</v>
      </c>
      <c r="AC42" s="3">
        <v>3</v>
      </c>
      <c r="AD42" s="3">
        <v>3</v>
      </c>
      <c r="AE42" s="3"/>
      <c r="AF42" s="3">
        <v>3</v>
      </c>
      <c r="AG42" s="3">
        <v>3</v>
      </c>
      <c r="AH42" s="3">
        <v>3</v>
      </c>
      <c r="AI42" s="3">
        <v>3</v>
      </c>
      <c r="AJ42" s="3">
        <v>3</v>
      </c>
      <c r="AK42" s="38">
        <v>3</v>
      </c>
      <c r="AL42" s="38">
        <v>3</v>
      </c>
      <c r="AM42" s="3"/>
      <c r="AN42" s="3">
        <v>3</v>
      </c>
      <c r="AO42" s="3">
        <v>3</v>
      </c>
      <c r="AP42" s="38">
        <v>3</v>
      </c>
      <c r="AQ42" s="3">
        <v>3</v>
      </c>
      <c r="AR42" s="3">
        <v>3</v>
      </c>
      <c r="AS42" s="3"/>
      <c r="AT42" s="3">
        <v>3</v>
      </c>
      <c r="AU42" s="3">
        <v>3</v>
      </c>
      <c r="AV42" s="3">
        <v>3</v>
      </c>
      <c r="AW42" s="3">
        <v>3</v>
      </c>
      <c r="AX42" s="3">
        <v>3</v>
      </c>
      <c r="AY42" s="19">
        <v>3</v>
      </c>
      <c r="AZ42" s="3">
        <v>3</v>
      </c>
      <c r="BA42" s="3">
        <v>3</v>
      </c>
      <c r="BB42" s="3">
        <v>2</v>
      </c>
      <c r="BC42" s="3">
        <v>3</v>
      </c>
      <c r="BD42" s="3">
        <v>0</v>
      </c>
      <c r="BE42" s="3">
        <v>3</v>
      </c>
      <c r="BF42" s="3">
        <v>3</v>
      </c>
      <c r="BG42" s="38"/>
      <c r="BH42" s="3"/>
      <c r="BI42" s="3">
        <v>3</v>
      </c>
      <c r="BJ42" s="3"/>
      <c r="BK42" s="3">
        <v>3</v>
      </c>
      <c r="BL42" s="19">
        <v>3</v>
      </c>
      <c r="BM42" s="19"/>
      <c r="BN42" s="40">
        <v>3</v>
      </c>
      <c r="BO42" s="39">
        <v>3</v>
      </c>
      <c r="BP42" s="23"/>
      <c r="BQ42" s="3"/>
    </row>
    <row r="43" spans="1:69" s="1" customFormat="1" ht="31.5">
      <c r="A43" s="96" t="s">
        <v>48</v>
      </c>
      <c r="B43" s="43" t="s">
        <v>9</v>
      </c>
      <c r="C43" s="44"/>
      <c r="D43" s="62"/>
      <c r="E43" s="62"/>
      <c r="F43" s="68">
        <f t="shared" si="7"/>
        <v>0.84482758620689657</v>
      </c>
      <c r="G43" s="6"/>
      <c r="H43" s="3">
        <v>1</v>
      </c>
      <c r="I43" s="3"/>
      <c r="J43" s="3">
        <v>1</v>
      </c>
      <c r="K43" s="3">
        <v>1</v>
      </c>
      <c r="L43" s="3">
        <v>0</v>
      </c>
      <c r="M43" s="3">
        <v>1</v>
      </c>
      <c r="N43" s="3"/>
      <c r="O43" s="3">
        <v>1</v>
      </c>
      <c r="P43" s="3">
        <v>1</v>
      </c>
      <c r="Q43" s="3">
        <v>1</v>
      </c>
      <c r="R43" s="3"/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/>
      <c r="AB43" s="3">
        <v>1</v>
      </c>
      <c r="AC43" s="3"/>
      <c r="AD43" s="3">
        <v>1</v>
      </c>
      <c r="AE43" s="3"/>
      <c r="AF43" s="3">
        <v>1</v>
      </c>
      <c r="AG43" s="3">
        <v>1</v>
      </c>
      <c r="AH43" s="3">
        <v>0</v>
      </c>
      <c r="AI43" s="3">
        <v>1</v>
      </c>
      <c r="AJ43" s="3">
        <v>1</v>
      </c>
      <c r="AK43" s="38">
        <v>1</v>
      </c>
      <c r="AL43" s="38">
        <v>1</v>
      </c>
      <c r="AM43" s="3">
        <v>1</v>
      </c>
      <c r="AN43" s="3">
        <v>1</v>
      </c>
      <c r="AO43" s="3">
        <v>1</v>
      </c>
      <c r="AP43" s="38">
        <v>1</v>
      </c>
      <c r="AQ43" s="3">
        <v>1</v>
      </c>
      <c r="AR43" s="3">
        <v>1</v>
      </c>
      <c r="AS43" s="3"/>
      <c r="AT43" s="3">
        <v>1</v>
      </c>
      <c r="AU43" s="3">
        <v>1</v>
      </c>
      <c r="AV43" s="3">
        <v>0</v>
      </c>
      <c r="AW43" s="3">
        <v>1</v>
      </c>
      <c r="AX43" s="3">
        <v>1</v>
      </c>
      <c r="AY43" s="19">
        <v>1</v>
      </c>
      <c r="AZ43" s="3">
        <v>1</v>
      </c>
      <c r="BA43" s="3">
        <v>1</v>
      </c>
      <c r="BB43" s="3">
        <v>1</v>
      </c>
      <c r="BC43" s="3">
        <v>1</v>
      </c>
      <c r="BD43" s="3">
        <v>1</v>
      </c>
      <c r="BE43" s="3">
        <v>1</v>
      </c>
      <c r="BF43" s="3">
        <v>1</v>
      </c>
      <c r="BG43" s="38">
        <v>1</v>
      </c>
      <c r="BH43" s="3"/>
      <c r="BI43" s="3">
        <v>1</v>
      </c>
      <c r="BJ43" s="3">
        <v>1</v>
      </c>
      <c r="BK43" s="3">
        <v>1</v>
      </c>
      <c r="BL43" s="19">
        <v>1</v>
      </c>
      <c r="BM43" s="19"/>
      <c r="BN43" s="39">
        <v>1</v>
      </c>
      <c r="BO43" s="39">
        <v>1</v>
      </c>
      <c r="BP43" s="23">
        <v>1</v>
      </c>
      <c r="BQ43" s="3"/>
    </row>
    <row r="44" spans="1:69" s="1" customFormat="1" ht="21">
      <c r="A44" s="96" t="s">
        <v>49</v>
      </c>
      <c r="B44" s="43" t="s">
        <v>9</v>
      </c>
      <c r="C44" s="44"/>
      <c r="D44" s="62"/>
      <c r="E44" s="62"/>
      <c r="F44" s="68">
        <f t="shared" si="7"/>
        <v>0.84482758620689657</v>
      </c>
      <c r="G44" s="6"/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/>
      <c r="N44" s="3"/>
      <c r="O44" s="3">
        <v>1</v>
      </c>
      <c r="P44" s="3">
        <v>1</v>
      </c>
      <c r="Q44" s="3">
        <v>1</v>
      </c>
      <c r="R44" s="3"/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/>
      <c r="Y44" s="3">
        <v>1</v>
      </c>
      <c r="Z44" s="3">
        <v>1</v>
      </c>
      <c r="AA44" s="3"/>
      <c r="AB44" s="3">
        <v>1</v>
      </c>
      <c r="AC44" s="3"/>
      <c r="AD44" s="3"/>
      <c r="AE44" s="3"/>
      <c r="AF44" s="3">
        <v>1</v>
      </c>
      <c r="AG44" s="3">
        <v>0</v>
      </c>
      <c r="AH44" s="3">
        <v>1</v>
      </c>
      <c r="AI44" s="3">
        <v>1</v>
      </c>
      <c r="AJ44" s="3">
        <v>1</v>
      </c>
      <c r="AK44" s="38">
        <v>1</v>
      </c>
      <c r="AL44" s="38">
        <v>1</v>
      </c>
      <c r="AM44" s="3"/>
      <c r="AN44" s="3">
        <v>1</v>
      </c>
      <c r="AO44" s="3">
        <v>1</v>
      </c>
      <c r="AP44" s="38">
        <v>1</v>
      </c>
      <c r="AQ44" s="3">
        <v>1</v>
      </c>
      <c r="AR44" s="3">
        <v>1</v>
      </c>
      <c r="AS44" s="3"/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19">
        <v>1</v>
      </c>
      <c r="AZ44" s="3">
        <v>1</v>
      </c>
      <c r="BA44" s="3">
        <v>1</v>
      </c>
      <c r="BB44" s="3">
        <v>1</v>
      </c>
      <c r="BC44" s="3">
        <v>1</v>
      </c>
      <c r="BD44" s="3">
        <v>1</v>
      </c>
      <c r="BE44" s="3">
        <v>1</v>
      </c>
      <c r="BF44" s="3">
        <v>1</v>
      </c>
      <c r="BG44" s="38">
        <v>1</v>
      </c>
      <c r="BH44" s="3">
        <v>1</v>
      </c>
      <c r="BI44" s="3">
        <v>1</v>
      </c>
      <c r="BJ44" s="3">
        <v>1</v>
      </c>
      <c r="BK44" s="3">
        <v>1</v>
      </c>
      <c r="BL44" s="19">
        <v>1</v>
      </c>
      <c r="BM44" s="19"/>
      <c r="BN44" s="39">
        <v>1</v>
      </c>
      <c r="BO44" s="39">
        <v>1</v>
      </c>
      <c r="BP44" s="23">
        <v>1</v>
      </c>
      <c r="BQ44" s="3"/>
    </row>
    <row r="45" spans="1:69" s="48" customFormat="1" ht="21">
      <c r="A45" s="95" t="s">
        <v>50</v>
      </c>
      <c r="B45" s="49" t="s">
        <v>146</v>
      </c>
      <c r="C45" s="51"/>
      <c r="D45" s="61"/>
      <c r="E45" s="61"/>
      <c r="F45" s="68">
        <f t="shared" si="7"/>
        <v>8.931034482758621</v>
      </c>
      <c r="G45" s="29">
        <f t="shared" ref="G45:L45" si="16">SUM(G46:G50)</f>
        <v>0</v>
      </c>
      <c r="H45" s="28">
        <f t="shared" si="16"/>
        <v>10</v>
      </c>
      <c r="I45" s="28">
        <f t="shared" si="16"/>
        <v>7</v>
      </c>
      <c r="J45" s="28">
        <f t="shared" si="16"/>
        <v>10</v>
      </c>
      <c r="K45" s="28">
        <f t="shared" si="16"/>
        <v>9</v>
      </c>
      <c r="L45" s="28">
        <f t="shared" si="16"/>
        <v>10</v>
      </c>
      <c r="M45" s="28"/>
      <c r="N45" s="28">
        <f>SUM(N46:N50)</f>
        <v>10</v>
      </c>
      <c r="O45" s="28">
        <f>SUM(O46:O50)</f>
        <v>7</v>
      </c>
      <c r="P45" s="28">
        <f>SUM(P46:P50)</f>
        <v>10</v>
      </c>
      <c r="Q45" s="28">
        <f>SUM(Q46:Q50)</f>
        <v>8</v>
      </c>
      <c r="R45" s="28">
        <v>0</v>
      </c>
      <c r="S45" s="28">
        <f t="shared" ref="S45:AW45" si="17">SUM(S46:S50)</f>
        <v>10</v>
      </c>
      <c r="T45" s="28">
        <f t="shared" si="17"/>
        <v>4</v>
      </c>
      <c r="U45" s="28">
        <f t="shared" si="17"/>
        <v>6</v>
      </c>
      <c r="V45" s="28">
        <f t="shared" si="17"/>
        <v>11</v>
      </c>
      <c r="W45" s="28">
        <f t="shared" si="17"/>
        <v>11</v>
      </c>
      <c r="X45" s="28">
        <f t="shared" si="17"/>
        <v>7</v>
      </c>
      <c r="Y45" s="28">
        <f t="shared" si="17"/>
        <v>10</v>
      </c>
      <c r="Z45" s="28">
        <f t="shared" si="17"/>
        <v>11</v>
      </c>
      <c r="AA45" s="28">
        <f t="shared" si="17"/>
        <v>0</v>
      </c>
      <c r="AB45" s="28">
        <f t="shared" si="17"/>
        <v>10</v>
      </c>
      <c r="AC45" s="28">
        <f t="shared" si="17"/>
        <v>0</v>
      </c>
      <c r="AD45" s="28">
        <f t="shared" si="17"/>
        <v>0</v>
      </c>
      <c r="AE45" s="28">
        <f t="shared" si="17"/>
        <v>0</v>
      </c>
      <c r="AF45" s="28">
        <f t="shared" si="17"/>
        <v>9</v>
      </c>
      <c r="AG45" s="28">
        <f t="shared" si="17"/>
        <v>7</v>
      </c>
      <c r="AH45" s="28">
        <f t="shared" si="17"/>
        <v>7</v>
      </c>
      <c r="AI45" s="28">
        <f t="shared" si="17"/>
        <v>9</v>
      </c>
      <c r="AJ45" s="28">
        <f t="shared" si="17"/>
        <v>10</v>
      </c>
      <c r="AK45" s="28">
        <f t="shared" si="17"/>
        <v>11</v>
      </c>
      <c r="AL45" s="28">
        <f t="shared" si="17"/>
        <v>8</v>
      </c>
      <c r="AM45" s="28">
        <f t="shared" si="17"/>
        <v>7</v>
      </c>
      <c r="AN45" s="28">
        <f t="shared" si="17"/>
        <v>17</v>
      </c>
      <c r="AO45" s="28">
        <f t="shared" si="17"/>
        <v>11</v>
      </c>
      <c r="AP45" s="28">
        <f t="shared" si="17"/>
        <v>11</v>
      </c>
      <c r="AQ45" s="28">
        <f t="shared" si="17"/>
        <v>10</v>
      </c>
      <c r="AR45" s="28">
        <f t="shared" si="17"/>
        <v>11</v>
      </c>
      <c r="AS45" s="28">
        <f t="shared" si="17"/>
        <v>0</v>
      </c>
      <c r="AT45" s="28">
        <f t="shared" si="17"/>
        <v>11</v>
      </c>
      <c r="AU45" s="28">
        <f t="shared" si="17"/>
        <v>11</v>
      </c>
      <c r="AV45" s="28">
        <f t="shared" si="17"/>
        <v>10</v>
      </c>
      <c r="AW45" s="28">
        <f t="shared" si="17"/>
        <v>11</v>
      </c>
      <c r="AX45" s="28">
        <f t="shared" ref="AX45:BQ45" si="18">SUM(AX46:AX50)</f>
        <v>0</v>
      </c>
      <c r="AY45" s="30">
        <f t="shared" si="18"/>
        <v>7</v>
      </c>
      <c r="AZ45" s="28">
        <f t="shared" si="18"/>
        <v>9</v>
      </c>
      <c r="BA45" s="28">
        <f t="shared" si="18"/>
        <v>11</v>
      </c>
      <c r="BB45" s="28">
        <f t="shared" si="18"/>
        <v>11</v>
      </c>
      <c r="BC45" s="28">
        <f t="shared" si="18"/>
        <v>7</v>
      </c>
      <c r="BD45" s="28">
        <f t="shared" si="18"/>
        <v>11</v>
      </c>
      <c r="BE45" s="28">
        <f t="shared" si="18"/>
        <v>10</v>
      </c>
      <c r="BF45" s="28">
        <f t="shared" si="18"/>
        <v>11</v>
      </c>
      <c r="BG45" s="28">
        <f t="shared" si="18"/>
        <v>11</v>
      </c>
      <c r="BH45" s="28">
        <f t="shared" si="18"/>
        <v>10</v>
      </c>
      <c r="BI45" s="28">
        <f t="shared" si="18"/>
        <v>11</v>
      </c>
      <c r="BJ45" s="28">
        <f t="shared" si="18"/>
        <v>11</v>
      </c>
      <c r="BK45" s="28">
        <f t="shared" si="18"/>
        <v>11</v>
      </c>
      <c r="BL45" s="30">
        <f t="shared" si="18"/>
        <v>11</v>
      </c>
      <c r="BM45" s="30">
        <f t="shared" si="18"/>
        <v>11</v>
      </c>
      <c r="BN45" s="30">
        <f t="shared" si="18"/>
        <v>11</v>
      </c>
      <c r="BO45" s="30">
        <f t="shared" si="18"/>
        <v>11</v>
      </c>
      <c r="BP45" s="31">
        <f t="shared" si="18"/>
        <v>11</v>
      </c>
      <c r="BQ45" s="41">
        <f t="shared" si="18"/>
        <v>0</v>
      </c>
    </row>
    <row r="46" spans="1:69" s="1" customFormat="1" ht="21">
      <c r="A46" s="96" t="s">
        <v>51</v>
      </c>
      <c r="B46" s="43" t="s">
        <v>11</v>
      </c>
      <c r="C46" s="44"/>
      <c r="D46" s="62"/>
      <c r="E46" s="62"/>
      <c r="F46" s="68">
        <f t="shared" si="7"/>
        <v>2.103448275862069</v>
      </c>
      <c r="G46" s="6">
        <v>0</v>
      </c>
      <c r="H46" s="3">
        <v>2</v>
      </c>
      <c r="I46" s="3"/>
      <c r="J46" s="3">
        <v>3</v>
      </c>
      <c r="K46" s="3">
        <v>1</v>
      </c>
      <c r="L46" s="3">
        <v>2</v>
      </c>
      <c r="M46" s="3">
        <v>1</v>
      </c>
      <c r="N46" s="3">
        <v>3</v>
      </c>
      <c r="O46" s="3"/>
      <c r="P46" s="3">
        <v>3</v>
      </c>
      <c r="Q46" s="3">
        <v>3</v>
      </c>
      <c r="R46" s="3"/>
      <c r="S46" s="3">
        <v>3</v>
      </c>
      <c r="T46" s="3"/>
      <c r="U46" s="3">
        <v>1</v>
      </c>
      <c r="V46" s="3">
        <v>3</v>
      </c>
      <c r="W46" s="3">
        <v>3</v>
      </c>
      <c r="X46" s="3">
        <v>0</v>
      </c>
      <c r="Y46" s="3">
        <v>3</v>
      </c>
      <c r="Z46" s="38">
        <v>3</v>
      </c>
      <c r="AA46" s="3"/>
      <c r="AB46" s="3">
        <v>3</v>
      </c>
      <c r="AC46" s="3"/>
      <c r="AD46" s="3"/>
      <c r="AE46" s="3"/>
      <c r="AF46" s="3">
        <v>1</v>
      </c>
      <c r="AG46" s="3">
        <v>1</v>
      </c>
      <c r="AH46" s="3">
        <v>0</v>
      </c>
      <c r="AI46" s="38">
        <v>1</v>
      </c>
      <c r="AJ46" s="3">
        <v>3</v>
      </c>
      <c r="AK46" s="38">
        <v>3</v>
      </c>
      <c r="AL46" s="38">
        <v>1</v>
      </c>
      <c r="AM46" s="38"/>
      <c r="AN46" s="3">
        <v>3</v>
      </c>
      <c r="AO46" s="3">
        <v>3</v>
      </c>
      <c r="AP46" s="38">
        <v>3</v>
      </c>
      <c r="AQ46" s="3">
        <v>3</v>
      </c>
      <c r="AR46" s="3">
        <v>3</v>
      </c>
      <c r="AS46" s="3"/>
      <c r="AT46" s="3">
        <v>3</v>
      </c>
      <c r="AU46" s="3">
        <v>3</v>
      </c>
      <c r="AV46" s="3">
        <v>3</v>
      </c>
      <c r="AW46" s="3">
        <v>3</v>
      </c>
      <c r="AX46" s="3"/>
      <c r="AY46" s="19">
        <v>0</v>
      </c>
      <c r="AZ46" s="3">
        <v>3</v>
      </c>
      <c r="BA46" s="3">
        <v>3</v>
      </c>
      <c r="BB46" s="3">
        <v>3</v>
      </c>
      <c r="BC46" s="3"/>
      <c r="BD46" s="3">
        <v>3</v>
      </c>
      <c r="BE46" s="3">
        <v>3</v>
      </c>
      <c r="BF46" s="3">
        <v>3</v>
      </c>
      <c r="BG46" s="38">
        <v>3</v>
      </c>
      <c r="BH46" s="38">
        <v>3</v>
      </c>
      <c r="BI46" s="3">
        <v>3</v>
      </c>
      <c r="BJ46" s="3">
        <v>3</v>
      </c>
      <c r="BK46" s="3">
        <v>3</v>
      </c>
      <c r="BL46" s="19">
        <v>3</v>
      </c>
      <c r="BM46" s="19">
        <v>3</v>
      </c>
      <c r="BN46" s="39">
        <v>3</v>
      </c>
      <c r="BO46" s="39">
        <v>3</v>
      </c>
      <c r="BP46" s="23">
        <v>3</v>
      </c>
      <c r="BQ46" s="3"/>
    </row>
    <row r="47" spans="1:69" s="1" customFormat="1" ht="21">
      <c r="A47" s="96" t="s">
        <v>52</v>
      </c>
      <c r="B47" s="43" t="s">
        <v>9</v>
      </c>
      <c r="C47" s="44"/>
      <c r="D47" s="62"/>
      <c r="E47" s="62"/>
      <c r="F47" s="68">
        <f t="shared" si="7"/>
        <v>0.67241379310344829</v>
      </c>
      <c r="G47" s="6">
        <v>0</v>
      </c>
      <c r="H47" s="3">
        <v>1</v>
      </c>
      <c r="I47" s="3"/>
      <c r="J47" s="3">
        <v>0</v>
      </c>
      <c r="K47" s="3">
        <v>1</v>
      </c>
      <c r="L47" s="3">
        <v>1</v>
      </c>
      <c r="M47" s="3">
        <v>1</v>
      </c>
      <c r="N47" s="3">
        <v>0</v>
      </c>
      <c r="O47" s="3"/>
      <c r="P47" s="3">
        <v>0</v>
      </c>
      <c r="Q47" s="3">
        <v>1</v>
      </c>
      <c r="R47" s="3"/>
      <c r="S47" s="3">
        <v>0</v>
      </c>
      <c r="T47" s="3">
        <v>1</v>
      </c>
      <c r="U47" s="3">
        <v>0</v>
      </c>
      <c r="V47" s="3">
        <v>1</v>
      </c>
      <c r="W47" s="3">
        <v>1</v>
      </c>
      <c r="X47" s="3">
        <v>0</v>
      </c>
      <c r="Y47" s="3">
        <v>1</v>
      </c>
      <c r="Z47" s="38">
        <v>1</v>
      </c>
      <c r="AA47" s="3"/>
      <c r="AB47" s="3">
        <v>0</v>
      </c>
      <c r="AC47" s="3"/>
      <c r="AD47" s="3"/>
      <c r="AE47" s="3"/>
      <c r="AF47" s="3">
        <v>1</v>
      </c>
      <c r="AG47" s="3">
        <v>0</v>
      </c>
      <c r="AH47" s="3">
        <v>0</v>
      </c>
      <c r="AI47" s="38">
        <v>1</v>
      </c>
      <c r="AJ47" s="3">
        <v>1</v>
      </c>
      <c r="AK47" s="38">
        <v>1</v>
      </c>
      <c r="AL47" s="38">
        <v>0</v>
      </c>
      <c r="AM47" s="38"/>
      <c r="AN47" s="3">
        <v>4</v>
      </c>
      <c r="AO47" s="3">
        <v>1</v>
      </c>
      <c r="AP47" s="38">
        <v>1</v>
      </c>
      <c r="AQ47" s="3"/>
      <c r="AR47" s="3">
        <v>1</v>
      </c>
      <c r="AS47" s="3"/>
      <c r="AT47" s="3">
        <v>1</v>
      </c>
      <c r="AU47" s="3">
        <v>1</v>
      </c>
      <c r="AV47" s="3">
        <v>1</v>
      </c>
      <c r="AW47" s="3">
        <v>1</v>
      </c>
      <c r="AX47" s="3"/>
      <c r="AY47" s="19">
        <v>0</v>
      </c>
      <c r="AZ47" s="3">
        <v>1</v>
      </c>
      <c r="BA47" s="3">
        <v>1</v>
      </c>
      <c r="BB47" s="3">
        <v>1</v>
      </c>
      <c r="BC47" s="3"/>
      <c r="BD47" s="3">
        <v>1</v>
      </c>
      <c r="BE47" s="3">
        <v>0</v>
      </c>
      <c r="BF47" s="3">
        <v>1</v>
      </c>
      <c r="BG47" s="38">
        <v>1</v>
      </c>
      <c r="BH47" s="38">
        <v>0</v>
      </c>
      <c r="BI47" s="3">
        <v>1</v>
      </c>
      <c r="BJ47" s="3">
        <v>1</v>
      </c>
      <c r="BK47" s="3">
        <v>1</v>
      </c>
      <c r="BL47" s="19">
        <v>1</v>
      </c>
      <c r="BM47" s="19">
        <v>1</v>
      </c>
      <c r="BN47" s="39">
        <v>1</v>
      </c>
      <c r="BO47" s="39">
        <v>1</v>
      </c>
      <c r="BP47" s="23">
        <v>1</v>
      </c>
      <c r="BQ47" s="3"/>
    </row>
    <row r="48" spans="1:69" s="1" customFormat="1" ht="21">
      <c r="A48" s="96" t="s">
        <v>53</v>
      </c>
      <c r="B48" s="43" t="s">
        <v>9</v>
      </c>
      <c r="C48" s="44"/>
      <c r="D48" s="62"/>
      <c r="E48" s="62"/>
      <c r="F48" s="68">
        <f t="shared" si="7"/>
        <v>0.98275862068965514</v>
      </c>
      <c r="G48" s="6">
        <v>0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/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8">
        <v>1</v>
      </c>
      <c r="AA48" s="3"/>
      <c r="AB48" s="3">
        <v>1</v>
      </c>
      <c r="AC48" s="3"/>
      <c r="AD48" s="3"/>
      <c r="AE48" s="3"/>
      <c r="AF48" s="3">
        <v>1</v>
      </c>
      <c r="AG48" s="3">
        <v>1</v>
      </c>
      <c r="AH48" s="3">
        <v>1</v>
      </c>
      <c r="AI48" s="38">
        <v>1</v>
      </c>
      <c r="AJ48" s="3">
        <v>1</v>
      </c>
      <c r="AK48" s="38">
        <v>1</v>
      </c>
      <c r="AL48" s="38">
        <v>1</v>
      </c>
      <c r="AM48" s="38">
        <v>1</v>
      </c>
      <c r="AN48" s="3">
        <v>4</v>
      </c>
      <c r="AO48" s="3">
        <v>1</v>
      </c>
      <c r="AP48" s="38">
        <v>1</v>
      </c>
      <c r="AQ48" s="3">
        <v>1</v>
      </c>
      <c r="AR48" s="3">
        <v>1</v>
      </c>
      <c r="AS48" s="3"/>
      <c r="AT48" s="3">
        <v>1</v>
      </c>
      <c r="AU48" s="3">
        <v>1</v>
      </c>
      <c r="AV48" s="3">
        <v>1</v>
      </c>
      <c r="AW48" s="3">
        <v>1</v>
      </c>
      <c r="AX48" s="3"/>
      <c r="AY48" s="19">
        <v>1</v>
      </c>
      <c r="AZ48" s="3">
        <v>1</v>
      </c>
      <c r="BA48" s="3">
        <v>1</v>
      </c>
      <c r="BB48" s="3">
        <v>1</v>
      </c>
      <c r="BC48" s="3">
        <v>1</v>
      </c>
      <c r="BD48" s="3">
        <v>1</v>
      </c>
      <c r="BE48" s="3">
        <v>1</v>
      </c>
      <c r="BF48" s="3">
        <v>1</v>
      </c>
      <c r="BG48" s="38">
        <v>1</v>
      </c>
      <c r="BH48" s="38">
        <v>1</v>
      </c>
      <c r="BI48" s="3">
        <v>1</v>
      </c>
      <c r="BJ48" s="3">
        <v>1</v>
      </c>
      <c r="BK48" s="3">
        <v>1</v>
      </c>
      <c r="BL48" s="19">
        <v>1</v>
      </c>
      <c r="BM48" s="19">
        <v>1</v>
      </c>
      <c r="BN48" s="39">
        <v>1</v>
      </c>
      <c r="BO48" s="39">
        <v>1</v>
      </c>
      <c r="BP48" s="23">
        <v>1</v>
      </c>
      <c r="BQ48" s="3"/>
    </row>
    <row r="49" spans="1:69" s="1" customFormat="1" ht="31.5">
      <c r="A49" s="96" t="s">
        <v>54</v>
      </c>
      <c r="B49" s="43" t="s">
        <v>11</v>
      </c>
      <c r="C49" s="44"/>
      <c r="D49" s="62"/>
      <c r="E49" s="62"/>
      <c r="F49" s="68">
        <f t="shared" si="7"/>
        <v>2.5689655172413794</v>
      </c>
      <c r="G49" s="6">
        <v>0</v>
      </c>
      <c r="H49" s="3">
        <v>3</v>
      </c>
      <c r="I49" s="3">
        <v>3</v>
      </c>
      <c r="J49" s="3">
        <v>3</v>
      </c>
      <c r="K49" s="3">
        <v>3</v>
      </c>
      <c r="L49" s="3">
        <v>3</v>
      </c>
      <c r="M49" s="3">
        <v>2</v>
      </c>
      <c r="N49" s="3">
        <v>3</v>
      </c>
      <c r="O49" s="3">
        <v>3</v>
      </c>
      <c r="P49" s="3">
        <v>3</v>
      </c>
      <c r="Q49" s="3">
        <v>1</v>
      </c>
      <c r="R49" s="3"/>
      <c r="S49" s="3">
        <v>3</v>
      </c>
      <c r="T49" s="3">
        <v>1</v>
      </c>
      <c r="U49" s="3">
        <v>1</v>
      </c>
      <c r="V49" s="3">
        <v>3</v>
      </c>
      <c r="W49" s="3">
        <v>3</v>
      </c>
      <c r="X49" s="3">
        <v>3</v>
      </c>
      <c r="Y49" s="3">
        <v>2</v>
      </c>
      <c r="Z49" s="38">
        <v>3</v>
      </c>
      <c r="AA49" s="3"/>
      <c r="AB49" s="3">
        <v>3</v>
      </c>
      <c r="AC49" s="3"/>
      <c r="AD49" s="3"/>
      <c r="AE49" s="3"/>
      <c r="AF49" s="3">
        <v>3</v>
      </c>
      <c r="AG49" s="3">
        <v>2</v>
      </c>
      <c r="AH49" s="3">
        <v>3</v>
      </c>
      <c r="AI49" s="38">
        <v>3</v>
      </c>
      <c r="AJ49" s="3">
        <v>2</v>
      </c>
      <c r="AK49" s="38">
        <v>3</v>
      </c>
      <c r="AL49" s="38">
        <v>3</v>
      </c>
      <c r="AM49" s="38">
        <v>3</v>
      </c>
      <c r="AN49" s="3">
        <v>3</v>
      </c>
      <c r="AO49" s="3">
        <v>3</v>
      </c>
      <c r="AP49" s="38">
        <v>3</v>
      </c>
      <c r="AQ49" s="3">
        <v>3</v>
      </c>
      <c r="AR49" s="3">
        <v>3</v>
      </c>
      <c r="AS49" s="3"/>
      <c r="AT49" s="3">
        <v>3</v>
      </c>
      <c r="AU49" s="3">
        <v>3</v>
      </c>
      <c r="AV49" s="3">
        <v>2</v>
      </c>
      <c r="AW49" s="3">
        <v>3</v>
      </c>
      <c r="AX49" s="3"/>
      <c r="AY49" s="19">
        <v>3</v>
      </c>
      <c r="AZ49" s="3">
        <v>1</v>
      </c>
      <c r="BA49" s="3">
        <v>3</v>
      </c>
      <c r="BB49" s="3">
        <v>3</v>
      </c>
      <c r="BC49" s="3">
        <v>3</v>
      </c>
      <c r="BD49" s="3">
        <v>3</v>
      </c>
      <c r="BE49" s="3">
        <v>3</v>
      </c>
      <c r="BF49" s="3">
        <v>3</v>
      </c>
      <c r="BG49" s="38">
        <v>3</v>
      </c>
      <c r="BH49" s="38">
        <v>3</v>
      </c>
      <c r="BI49" s="3">
        <v>3</v>
      </c>
      <c r="BJ49" s="3">
        <v>3</v>
      </c>
      <c r="BK49" s="3">
        <v>3</v>
      </c>
      <c r="BL49" s="19">
        <v>3</v>
      </c>
      <c r="BM49" s="19">
        <v>3</v>
      </c>
      <c r="BN49" s="39">
        <v>3</v>
      </c>
      <c r="BO49" s="39">
        <v>3</v>
      </c>
      <c r="BP49" s="23">
        <v>3</v>
      </c>
      <c r="BQ49" s="3"/>
    </row>
    <row r="50" spans="1:69" s="1" customFormat="1" ht="21">
      <c r="A50" s="96" t="s">
        <v>55</v>
      </c>
      <c r="B50" s="43" t="s">
        <v>11</v>
      </c>
      <c r="C50" s="44"/>
      <c r="D50" s="62"/>
      <c r="E50" s="62"/>
      <c r="F50" s="68">
        <f t="shared" si="7"/>
        <v>2.7413793103448274</v>
      </c>
      <c r="G50" s="6">
        <v>0</v>
      </c>
      <c r="H50" s="3">
        <v>3</v>
      </c>
      <c r="I50" s="3">
        <v>3</v>
      </c>
      <c r="J50" s="3">
        <v>3</v>
      </c>
      <c r="K50" s="3">
        <v>3</v>
      </c>
      <c r="L50" s="3">
        <v>3</v>
      </c>
      <c r="M50" s="3">
        <v>3</v>
      </c>
      <c r="N50" s="3">
        <v>3</v>
      </c>
      <c r="O50" s="3">
        <v>3</v>
      </c>
      <c r="P50" s="3">
        <v>3</v>
      </c>
      <c r="Q50" s="3">
        <v>2</v>
      </c>
      <c r="R50" s="3"/>
      <c r="S50" s="3">
        <v>3</v>
      </c>
      <c r="T50" s="3">
        <v>1</v>
      </c>
      <c r="U50" s="3">
        <v>3</v>
      </c>
      <c r="V50" s="3">
        <v>3</v>
      </c>
      <c r="W50" s="3">
        <v>3</v>
      </c>
      <c r="X50" s="3">
        <v>3</v>
      </c>
      <c r="Y50" s="3">
        <v>3</v>
      </c>
      <c r="Z50" s="38">
        <v>3</v>
      </c>
      <c r="AA50" s="3"/>
      <c r="AB50" s="3">
        <v>3</v>
      </c>
      <c r="AC50" s="3"/>
      <c r="AD50" s="3"/>
      <c r="AE50" s="3"/>
      <c r="AF50" s="3">
        <v>3</v>
      </c>
      <c r="AG50" s="3">
        <v>3</v>
      </c>
      <c r="AH50" s="3">
        <v>3</v>
      </c>
      <c r="AI50" s="38">
        <v>3</v>
      </c>
      <c r="AJ50" s="3">
        <v>3</v>
      </c>
      <c r="AK50" s="38">
        <v>3</v>
      </c>
      <c r="AL50" s="38">
        <v>3</v>
      </c>
      <c r="AM50" s="38">
        <v>3</v>
      </c>
      <c r="AN50" s="3">
        <v>3</v>
      </c>
      <c r="AO50" s="3">
        <v>3</v>
      </c>
      <c r="AP50" s="38">
        <v>3</v>
      </c>
      <c r="AQ50" s="3">
        <v>3</v>
      </c>
      <c r="AR50" s="3">
        <v>3</v>
      </c>
      <c r="AS50" s="3"/>
      <c r="AT50" s="3">
        <v>3</v>
      </c>
      <c r="AU50" s="3">
        <v>3</v>
      </c>
      <c r="AV50" s="3">
        <v>3</v>
      </c>
      <c r="AW50" s="3">
        <v>3</v>
      </c>
      <c r="AX50" s="3"/>
      <c r="AY50" s="19">
        <v>3</v>
      </c>
      <c r="AZ50" s="3">
        <v>3</v>
      </c>
      <c r="BA50" s="3">
        <v>3</v>
      </c>
      <c r="BB50" s="3">
        <v>3</v>
      </c>
      <c r="BC50" s="3">
        <v>3</v>
      </c>
      <c r="BD50" s="3">
        <v>3</v>
      </c>
      <c r="BE50" s="3">
        <v>3</v>
      </c>
      <c r="BF50" s="3">
        <v>3</v>
      </c>
      <c r="BG50" s="38">
        <v>3</v>
      </c>
      <c r="BH50" s="38">
        <v>3</v>
      </c>
      <c r="BI50" s="3">
        <v>3</v>
      </c>
      <c r="BJ50" s="3">
        <v>3</v>
      </c>
      <c r="BK50" s="3">
        <v>3</v>
      </c>
      <c r="BL50" s="19">
        <v>3</v>
      </c>
      <c r="BM50" s="19">
        <v>3</v>
      </c>
      <c r="BN50" s="39">
        <v>3</v>
      </c>
      <c r="BO50" s="39">
        <v>3</v>
      </c>
      <c r="BP50" s="23">
        <v>3</v>
      </c>
      <c r="BQ50" s="3"/>
    </row>
    <row r="51" spans="1:69" s="1" customFormat="1" ht="56.25" customHeight="1">
      <c r="A51" s="95" t="s">
        <v>56</v>
      </c>
      <c r="B51" s="49" t="s">
        <v>38</v>
      </c>
      <c r="C51" s="52"/>
      <c r="D51" s="77">
        <f>SUM(G51:BQ51)/62</f>
        <v>12.661290322580646</v>
      </c>
      <c r="E51" s="63"/>
      <c r="F51" s="70"/>
      <c r="G51" s="25">
        <f>G53+G54+G55+G56+G58+G60+G52</f>
        <v>13</v>
      </c>
      <c r="H51" s="15">
        <f t="shared" ref="H51:BK51" si="19">H53+H54+H55+H56+H58+H60+H52</f>
        <v>10</v>
      </c>
      <c r="I51" s="15">
        <f t="shared" si="19"/>
        <v>16</v>
      </c>
      <c r="J51" s="15">
        <f t="shared" si="19"/>
        <v>15</v>
      </c>
      <c r="K51" s="15">
        <f t="shared" si="19"/>
        <v>15</v>
      </c>
      <c r="L51" s="15">
        <f t="shared" si="19"/>
        <v>11</v>
      </c>
      <c r="M51" s="15">
        <f t="shared" si="19"/>
        <v>16</v>
      </c>
      <c r="N51" s="15">
        <f t="shared" si="19"/>
        <v>9</v>
      </c>
      <c r="O51" s="15">
        <f t="shared" si="19"/>
        <v>16</v>
      </c>
      <c r="P51" s="15">
        <f t="shared" si="19"/>
        <v>15</v>
      </c>
      <c r="Q51" s="15">
        <f t="shared" si="19"/>
        <v>13</v>
      </c>
      <c r="R51" s="15">
        <f t="shared" si="19"/>
        <v>14</v>
      </c>
      <c r="S51" s="15">
        <f t="shared" si="19"/>
        <v>16</v>
      </c>
      <c r="T51" s="15">
        <f t="shared" si="19"/>
        <v>8</v>
      </c>
      <c r="U51" s="15">
        <f t="shared" si="19"/>
        <v>15</v>
      </c>
      <c r="V51" s="15">
        <f t="shared" si="19"/>
        <v>16</v>
      </c>
      <c r="W51" s="15">
        <f t="shared" si="19"/>
        <v>15</v>
      </c>
      <c r="X51" s="15">
        <f t="shared" si="19"/>
        <v>12</v>
      </c>
      <c r="Y51" s="15">
        <f t="shared" si="19"/>
        <v>14</v>
      </c>
      <c r="Z51" s="15">
        <f t="shared" si="19"/>
        <v>15</v>
      </c>
      <c r="AA51" s="15">
        <f t="shared" si="19"/>
        <v>11</v>
      </c>
      <c r="AB51" s="15">
        <f t="shared" si="19"/>
        <v>0</v>
      </c>
      <c r="AC51" s="15">
        <f t="shared" si="19"/>
        <v>14</v>
      </c>
      <c r="AD51" s="15">
        <f t="shared" si="19"/>
        <v>16</v>
      </c>
      <c r="AE51" s="15">
        <f t="shared" si="19"/>
        <v>13</v>
      </c>
      <c r="AF51" s="15">
        <f t="shared" si="19"/>
        <v>14</v>
      </c>
      <c r="AG51" s="15">
        <f t="shared" si="19"/>
        <v>12</v>
      </c>
      <c r="AH51" s="15">
        <f t="shared" si="19"/>
        <v>14</v>
      </c>
      <c r="AI51" s="15">
        <f t="shared" si="19"/>
        <v>13</v>
      </c>
      <c r="AJ51" s="15">
        <f t="shared" si="19"/>
        <v>12</v>
      </c>
      <c r="AK51" s="15">
        <f t="shared" si="19"/>
        <v>15</v>
      </c>
      <c r="AL51" s="15">
        <f t="shared" si="19"/>
        <v>14</v>
      </c>
      <c r="AM51" s="15">
        <f t="shared" si="19"/>
        <v>3</v>
      </c>
      <c r="AN51" s="15">
        <f t="shared" si="19"/>
        <v>15</v>
      </c>
      <c r="AO51" s="15">
        <f t="shared" si="19"/>
        <v>12</v>
      </c>
      <c r="AP51" s="15">
        <f t="shared" si="19"/>
        <v>12</v>
      </c>
      <c r="AQ51" s="15">
        <f t="shared" si="19"/>
        <v>13</v>
      </c>
      <c r="AR51" s="15">
        <f t="shared" si="19"/>
        <v>14</v>
      </c>
      <c r="AS51" s="15">
        <f t="shared" si="19"/>
        <v>13</v>
      </c>
      <c r="AT51" s="15">
        <f t="shared" si="19"/>
        <v>13</v>
      </c>
      <c r="AU51" s="15">
        <f t="shared" si="19"/>
        <v>12</v>
      </c>
      <c r="AV51" s="15">
        <f t="shared" si="19"/>
        <v>16</v>
      </c>
      <c r="AW51" s="15">
        <f t="shared" si="19"/>
        <v>10</v>
      </c>
      <c r="AX51" s="15">
        <f t="shared" si="19"/>
        <v>13</v>
      </c>
      <c r="AY51" s="15">
        <f t="shared" si="19"/>
        <v>13</v>
      </c>
      <c r="AZ51" s="15">
        <f t="shared" si="19"/>
        <v>17</v>
      </c>
      <c r="BA51" s="15">
        <f t="shared" si="19"/>
        <v>14</v>
      </c>
      <c r="BB51" s="15">
        <f t="shared" si="19"/>
        <v>12</v>
      </c>
      <c r="BC51" s="15">
        <f t="shared" si="19"/>
        <v>16</v>
      </c>
      <c r="BD51" s="15">
        <f t="shared" si="19"/>
        <v>0</v>
      </c>
      <c r="BE51" s="15">
        <f t="shared" si="19"/>
        <v>14</v>
      </c>
      <c r="BF51" s="15">
        <f t="shared" si="19"/>
        <v>16</v>
      </c>
      <c r="BG51" s="15">
        <f t="shared" si="19"/>
        <v>14</v>
      </c>
      <c r="BH51" s="15">
        <f t="shared" si="19"/>
        <v>0</v>
      </c>
      <c r="BI51" s="15">
        <f t="shared" si="19"/>
        <v>14</v>
      </c>
      <c r="BJ51" s="15">
        <f t="shared" si="19"/>
        <v>10</v>
      </c>
      <c r="BK51" s="15">
        <f t="shared" si="19"/>
        <v>14</v>
      </c>
      <c r="BL51" s="15">
        <f t="shared" ref="BL51:BP51" si="20">BL53+BL54+BL55+BL56+BL58+BL60+BL52</f>
        <v>15</v>
      </c>
      <c r="BM51" s="15">
        <f t="shared" si="20"/>
        <v>17</v>
      </c>
      <c r="BN51" s="15">
        <f t="shared" si="20"/>
        <v>15</v>
      </c>
      <c r="BO51" s="15">
        <f t="shared" si="20"/>
        <v>16</v>
      </c>
      <c r="BP51" s="15">
        <f t="shared" si="20"/>
        <v>0</v>
      </c>
      <c r="BQ51" s="3">
        <f t="shared" ref="BQ51" si="21">BQ53+BQ54+BQ55+BQ56+BQ58+BQ60</f>
        <v>0</v>
      </c>
    </row>
    <row r="52" spans="1:69" s="1" customFormat="1" ht="31.5">
      <c r="A52" s="96" t="s">
        <v>86</v>
      </c>
      <c r="B52" s="42" t="s">
        <v>11</v>
      </c>
      <c r="C52" s="44"/>
      <c r="D52" s="77">
        <f t="shared" ref="D52:D73" si="22">SUM(G52:BQ52)/62</f>
        <v>2.096774193548387</v>
      </c>
      <c r="E52" s="62"/>
      <c r="F52" s="69"/>
      <c r="G52" s="6">
        <v>2</v>
      </c>
      <c r="H52" s="3">
        <v>2</v>
      </c>
      <c r="I52" s="3">
        <v>2</v>
      </c>
      <c r="J52" s="3">
        <v>3</v>
      </c>
      <c r="K52" s="3">
        <v>2</v>
      </c>
      <c r="L52" s="3">
        <v>2</v>
      </c>
      <c r="M52" s="3">
        <v>3</v>
      </c>
      <c r="N52" s="3">
        <v>1</v>
      </c>
      <c r="O52" s="3">
        <v>2</v>
      </c>
      <c r="P52" s="3">
        <v>3</v>
      </c>
      <c r="Q52" s="3">
        <v>2</v>
      </c>
      <c r="R52" s="3">
        <v>1</v>
      </c>
      <c r="S52" s="3">
        <v>3</v>
      </c>
      <c r="T52" s="3">
        <v>1</v>
      </c>
      <c r="U52" s="3">
        <v>3</v>
      </c>
      <c r="V52" s="3">
        <v>3</v>
      </c>
      <c r="W52" s="3">
        <v>3</v>
      </c>
      <c r="X52" s="3">
        <v>2</v>
      </c>
      <c r="Y52" s="3">
        <v>2</v>
      </c>
      <c r="Z52" s="3">
        <v>3</v>
      </c>
      <c r="AA52" s="3">
        <v>2</v>
      </c>
      <c r="AB52" s="3"/>
      <c r="AC52" s="3">
        <v>3</v>
      </c>
      <c r="AD52" s="3">
        <v>2</v>
      </c>
      <c r="AE52" s="3">
        <v>1</v>
      </c>
      <c r="AF52" s="3">
        <v>3</v>
      </c>
      <c r="AG52" s="3">
        <v>3</v>
      </c>
      <c r="AH52" s="3">
        <v>2</v>
      </c>
      <c r="AI52" s="3">
        <v>2</v>
      </c>
      <c r="AJ52" s="3">
        <v>2</v>
      </c>
      <c r="AK52" s="3">
        <v>3</v>
      </c>
      <c r="AL52" s="3">
        <v>1</v>
      </c>
      <c r="AM52" s="3">
        <v>3</v>
      </c>
      <c r="AN52" s="3">
        <v>3</v>
      </c>
      <c r="AO52" s="3">
        <v>2</v>
      </c>
      <c r="AP52" s="3">
        <v>2</v>
      </c>
      <c r="AQ52" s="3">
        <v>2</v>
      </c>
      <c r="AR52" s="3">
        <v>3</v>
      </c>
      <c r="AS52" s="3">
        <v>3</v>
      </c>
      <c r="AT52" s="3">
        <v>3</v>
      </c>
      <c r="AU52" s="3">
        <v>2</v>
      </c>
      <c r="AV52" s="3">
        <v>2</v>
      </c>
      <c r="AW52" s="3">
        <v>3</v>
      </c>
      <c r="AX52" s="3">
        <v>2</v>
      </c>
      <c r="AY52" s="19">
        <v>1</v>
      </c>
      <c r="AZ52" s="3">
        <v>3</v>
      </c>
      <c r="BA52" s="3">
        <v>2</v>
      </c>
      <c r="BB52" s="3">
        <v>2</v>
      </c>
      <c r="BC52" s="3">
        <v>3</v>
      </c>
      <c r="BD52" s="3"/>
      <c r="BE52" s="3">
        <v>1</v>
      </c>
      <c r="BF52" s="3">
        <v>3</v>
      </c>
      <c r="BG52" s="3">
        <v>3</v>
      </c>
      <c r="BH52" s="3"/>
      <c r="BI52" s="3">
        <v>2</v>
      </c>
      <c r="BJ52" s="3"/>
      <c r="BK52" s="3"/>
      <c r="BL52" s="19">
        <v>2</v>
      </c>
      <c r="BM52" s="19">
        <v>3</v>
      </c>
      <c r="BN52" s="19">
        <v>3</v>
      </c>
      <c r="BO52" s="19">
        <v>3</v>
      </c>
      <c r="BP52" s="23"/>
      <c r="BQ52" s="3"/>
    </row>
    <row r="53" spans="1:69" s="1" customFormat="1" ht="47.25">
      <c r="A53" s="96" t="s">
        <v>57</v>
      </c>
      <c r="B53" s="43" t="s">
        <v>58</v>
      </c>
      <c r="C53" s="44"/>
      <c r="D53" s="77">
        <f t="shared" si="22"/>
        <v>3.6129032258064515</v>
      </c>
      <c r="E53" s="59"/>
      <c r="F53" s="69"/>
      <c r="G53" s="6">
        <v>4</v>
      </c>
      <c r="H53" s="3">
        <v>4</v>
      </c>
      <c r="I53" s="3">
        <v>5</v>
      </c>
      <c r="J53" s="3">
        <v>4</v>
      </c>
      <c r="K53" s="3">
        <v>5</v>
      </c>
      <c r="L53" s="3">
        <v>3</v>
      </c>
      <c r="M53" s="3">
        <v>4</v>
      </c>
      <c r="N53" s="3">
        <v>4</v>
      </c>
      <c r="O53" s="3">
        <v>5</v>
      </c>
      <c r="P53" s="3">
        <v>5</v>
      </c>
      <c r="Q53" s="3">
        <v>4</v>
      </c>
      <c r="R53" s="3">
        <v>5</v>
      </c>
      <c r="S53" s="3">
        <v>5</v>
      </c>
      <c r="T53" s="3"/>
      <c r="U53" s="3">
        <v>4</v>
      </c>
      <c r="V53" s="3">
        <v>5</v>
      </c>
      <c r="W53" s="3">
        <v>4</v>
      </c>
      <c r="X53" s="3">
        <v>5</v>
      </c>
      <c r="Y53" s="3">
        <v>4</v>
      </c>
      <c r="Z53" s="3">
        <v>4</v>
      </c>
      <c r="AA53" s="3">
        <v>0</v>
      </c>
      <c r="AB53" s="3"/>
      <c r="AC53" s="3">
        <v>4</v>
      </c>
      <c r="AD53" s="3">
        <v>5</v>
      </c>
      <c r="AE53" s="3">
        <v>4</v>
      </c>
      <c r="AF53" s="3">
        <v>5</v>
      </c>
      <c r="AG53" s="3">
        <v>3</v>
      </c>
      <c r="AH53" s="3">
        <v>4</v>
      </c>
      <c r="AI53" s="3">
        <v>4</v>
      </c>
      <c r="AJ53" s="3">
        <v>2</v>
      </c>
      <c r="AK53" s="3">
        <v>5</v>
      </c>
      <c r="AL53" s="3">
        <v>4</v>
      </c>
      <c r="AM53" s="3"/>
      <c r="AN53" s="3">
        <v>4</v>
      </c>
      <c r="AO53" s="3">
        <v>3</v>
      </c>
      <c r="AP53" s="3">
        <v>4</v>
      </c>
      <c r="AQ53" s="3">
        <v>3</v>
      </c>
      <c r="AR53" s="3">
        <v>3</v>
      </c>
      <c r="AS53" s="3">
        <v>1</v>
      </c>
      <c r="AT53" s="3">
        <v>1</v>
      </c>
      <c r="AU53" s="3">
        <v>3</v>
      </c>
      <c r="AV53" s="3">
        <v>5</v>
      </c>
      <c r="AW53" s="3"/>
      <c r="AX53" s="3">
        <v>4</v>
      </c>
      <c r="AY53" s="19">
        <v>4</v>
      </c>
      <c r="AZ53" s="3">
        <v>5</v>
      </c>
      <c r="BA53" s="3">
        <v>5</v>
      </c>
      <c r="BB53" s="3">
        <v>3</v>
      </c>
      <c r="BC53" s="3">
        <v>5</v>
      </c>
      <c r="BD53" s="3"/>
      <c r="BE53" s="3">
        <v>4</v>
      </c>
      <c r="BF53" s="3">
        <v>5</v>
      </c>
      <c r="BG53" s="3">
        <v>4</v>
      </c>
      <c r="BH53" s="3"/>
      <c r="BI53" s="3">
        <v>5</v>
      </c>
      <c r="BJ53" s="3">
        <v>5</v>
      </c>
      <c r="BK53" s="3">
        <v>5</v>
      </c>
      <c r="BL53" s="19">
        <v>5</v>
      </c>
      <c r="BM53" s="19">
        <v>5</v>
      </c>
      <c r="BN53" s="19">
        <v>5</v>
      </c>
      <c r="BO53" s="19">
        <v>5</v>
      </c>
      <c r="BP53" s="23"/>
      <c r="BQ53" s="3"/>
    </row>
    <row r="54" spans="1:69" s="1" customFormat="1" ht="47.25">
      <c r="A54" s="98" t="s">
        <v>156</v>
      </c>
      <c r="B54" s="42" t="s">
        <v>9</v>
      </c>
      <c r="C54" s="44"/>
      <c r="D54" s="77">
        <f t="shared" si="22"/>
        <v>0.79032258064516125</v>
      </c>
      <c r="E54" s="59"/>
      <c r="F54" s="69"/>
      <c r="G54" s="6">
        <v>1</v>
      </c>
      <c r="H54" s="3"/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/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0</v>
      </c>
      <c r="X54" s="3">
        <v>0</v>
      </c>
      <c r="Y54" s="3">
        <v>1</v>
      </c>
      <c r="Z54" s="3">
        <v>1</v>
      </c>
      <c r="AA54" s="3">
        <v>1</v>
      </c>
      <c r="AB54" s="3"/>
      <c r="AC54" s="3">
        <v>1</v>
      </c>
      <c r="AD54" s="3">
        <v>1</v>
      </c>
      <c r="AE54" s="3">
        <v>1</v>
      </c>
      <c r="AF54" s="3">
        <v>1</v>
      </c>
      <c r="AG54" s="3">
        <v>1</v>
      </c>
      <c r="AH54" s="3">
        <v>1</v>
      </c>
      <c r="AI54" s="3">
        <v>1</v>
      </c>
      <c r="AJ54" s="3">
        <v>1</v>
      </c>
      <c r="AK54" s="3">
        <v>1</v>
      </c>
      <c r="AL54" s="3">
        <v>1</v>
      </c>
      <c r="AM54" s="3"/>
      <c r="AN54" s="3">
        <v>1</v>
      </c>
      <c r="AO54" s="3">
        <v>1</v>
      </c>
      <c r="AP54" s="3">
        <v>1</v>
      </c>
      <c r="AQ54" s="3">
        <v>1</v>
      </c>
      <c r="AR54" s="3">
        <v>1</v>
      </c>
      <c r="AS54" s="3">
        <v>1</v>
      </c>
      <c r="AT54" s="3">
        <v>1</v>
      </c>
      <c r="AU54" s="3">
        <v>1</v>
      </c>
      <c r="AV54" s="3">
        <v>1</v>
      </c>
      <c r="AW54" s="3">
        <v>1</v>
      </c>
      <c r="AX54" s="3">
        <v>0</v>
      </c>
      <c r="AY54" s="19">
        <v>1</v>
      </c>
      <c r="AZ54" s="3">
        <v>1</v>
      </c>
      <c r="BA54" s="3">
        <v>1</v>
      </c>
      <c r="BB54" s="3">
        <v>1</v>
      </c>
      <c r="BC54" s="3">
        <v>1</v>
      </c>
      <c r="BD54" s="3"/>
      <c r="BE54" s="3">
        <v>1</v>
      </c>
      <c r="BF54" s="3">
        <v>0</v>
      </c>
      <c r="BG54" s="3">
        <v>1</v>
      </c>
      <c r="BH54" s="3"/>
      <c r="BI54" s="3">
        <v>1</v>
      </c>
      <c r="BJ54" s="3">
        <v>0</v>
      </c>
      <c r="BK54" s="3">
        <v>1</v>
      </c>
      <c r="BL54" s="19">
        <v>0</v>
      </c>
      <c r="BM54" s="19">
        <v>1</v>
      </c>
      <c r="BN54" s="19">
        <v>1</v>
      </c>
      <c r="BO54" s="19">
        <v>1</v>
      </c>
      <c r="BP54" s="23"/>
      <c r="BQ54" s="3"/>
    </row>
    <row r="55" spans="1:69" s="1" customFormat="1" ht="47.25">
      <c r="A55" s="96" t="s">
        <v>59</v>
      </c>
      <c r="B55" s="43" t="s">
        <v>58</v>
      </c>
      <c r="C55" s="44"/>
      <c r="D55" s="77">
        <f t="shared" si="22"/>
        <v>3.838709677419355</v>
      </c>
      <c r="E55" s="62"/>
      <c r="F55" s="69"/>
      <c r="G55" s="6">
        <v>4</v>
      </c>
      <c r="H55" s="3">
        <v>2</v>
      </c>
      <c r="I55" s="3">
        <v>5</v>
      </c>
      <c r="J55" s="3">
        <v>4</v>
      </c>
      <c r="K55" s="3">
        <v>4</v>
      </c>
      <c r="L55" s="3">
        <v>4</v>
      </c>
      <c r="M55" s="3">
        <v>5</v>
      </c>
      <c r="N55" s="3">
        <v>1</v>
      </c>
      <c r="O55" s="3">
        <v>5</v>
      </c>
      <c r="P55" s="3">
        <v>4</v>
      </c>
      <c r="Q55" s="3">
        <v>4</v>
      </c>
      <c r="R55" s="3">
        <v>4</v>
      </c>
      <c r="S55" s="3">
        <v>4</v>
      </c>
      <c r="T55" s="3">
        <v>3</v>
      </c>
      <c r="U55" s="3">
        <v>4</v>
      </c>
      <c r="V55" s="3">
        <v>4</v>
      </c>
      <c r="W55" s="3">
        <v>5</v>
      </c>
      <c r="X55" s="3">
        <v>4</v>
      </c>
      <c r="Y55" s="3">
        <v>4</v>
      </c>
      <c r="Z55" s="3">
        <v>4</v>
      </c>
      <c r="AA55" s="3">
        <v>5</v>
      </c>
      <c r="AB55" s="3"/>
      <c r="AC55" s="3">
        <v>3</v>
      </c>
      <c r="AD55" s="3">
        <v>5</v>
      </c>
      <c r="AE55" s="3">
        <v>5</v>
      </c>
      <c r="AF55" s="3">
        <v>4</v>
      </c>
      <c r="AG55" s="3">
        <v>3</v>
      </c>
      <c r="AH55" s="3">
        <v>4</v>
      </c>
      <c r="AI55" s="3">
        <v>4</v>
      </c>
      <c r="AJ55" s="3">
        <v>4</v>
      </c>
      <c r="AK55" s="3">
        <v>4</v>
      </c>
      <c r="AL55" s="3">
        <v>5</v>
      </c>
      <c r="AM55" s="3"/>
      <c r="AN55" s="3">
        <v>4</v>
      </c>
      <c r="AO55" s="3">
        <v>3</v>
      </c>
      <c r="AP55" s="3">
        <v>3</v>
      </c>
      <c r="AQ55" s="3">
        <v>4</v>
      </c>
      <c r="AR55" s="3">
        <v>4</v>
      </c>
      <c r="AS55" s="3">
        <v>5</v>
      </c>
      <c r="AT55" s="3">
        <v>5</v>
      </c>
      <c r="AU55" s="3">
        <v>4</v>
      </c>
      <c r="AV55" s="3">
        <v>5</v>
      </c>
      <c r="AW55" s="3">
        <v>4</v>
      </c>
      <c r="AX55" s="3">
        <v>4</v>
      </c>
      <c r="AY55" s="19">
        <v>4</v>
      </c>
      <c r="AZ55" s="3">
        <v>5</v>
      </c>
      <c r="BA55" s="3">
        <v>4</v>
      </c>
      <c r="BB55" s="3">
        <v>3</v>
      </c>
      <c r="BC55" s="3">
        <v>5</v>
      </c>
      <c r="BD55" s="3"/>
      <c r="BE55" s="3">
        <v>5</v>
      </c>
      <c r="BF55" s="3">
        <v>5</v>
      </c>
      <c r="BG55" s="3">
        <v>4</v>
      </c>
      <c r="BH55" s="3"/>
      <c r="BI55" s="3">
        <v>5</v>
      </c>
      <c r="BJ55" s="3">
        <v>5</v>
      </c>
      <c r="BK55" s="3">
        <v>5</v>
      </c>
      <c r="BL55" s="19">
        <v>5</v>
      </c>
      <c r="BM55" s="19">
        <v>5</v>
      </c>
      <c r="BN55" s="19">
        <v>5</v>
      </c>
      <c r="BO55" s="19">
        <v>4</v>
      </c>
      <c r="BP55" s="23"/>
      <c r="BQ55" s="3"/>
    </row>
    <row r="56" spans="1:69" s="1" customFormat="1" ht="31.5">
      <c r="A56" s="98" t="s">
        <v>157</v>
      </c>
      <c r="B56" s="42" t="s">
        <v>9</v>
      </c>
      <c r="C56" s="44"/>
      <c r="D56" s="77">
        <f t="shared" si="22"/>
        <v>0.90322580645161288</v>
      </c>
      <c r="E56" s="62"/>
      <c r="F56" s="69"/>
      <c r="G56" s="6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/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  <c r="AI56" s="3">
        <v>1</v>
      </c>
      <c r="AJ56" s="3">
        <v>1</v>
      </c>
      <c r="AK56" s="3">
        <v>1</v>
      </c>
      <c r="AL56" s="3">
        <v>1</v>
      </c>
      <c r="AM56" s="3"/>
      <c r="AN56" s="3">
        <v>1</v>
      </c>
      <c r="AO56" s="3">
        <v>1</v>
      </c>
      <c r="AP56" s="3">
        <v>1</v>
      </c>
      <c r="AQ56" s="3">
        <v>1</v>
      </c>
      <c r="AR56" s="3">
        <v>1</v>
      </c>
      <c r="AS56" s="3">
        <v>1</v>
      </c>
      <c r="AT56" s="3">
        <v>1</v>
      </c>
      <c r="AU56" s="3">
        <v>1</v>
      </c>
      <c r="AV56" s="3">
        <v>1</v>
      </c>
      <c r="AW56" s="3">
        <v>1</v>
      </c>
      <c r="AX56" s="3">
        <v>1</v>
      </c>
      <c r="AY56" s="19">
        <v>1</v>
      </c>
      <c r="AZ56" s="3">
        <v>1</v>
      </c>
      <c r="BA56" s="3">
        <v>1</v>
      </c>
      <c r="BB56" s="3">
        <v>1</v>
      </c>
      <c r="BC56" s="3">
        <v>1</v>
      </c>
      <c r="BD56" s="3"/>
      <c r="BE56" s="3">
        <v>1</v>
      </c>
      <c r="BF56" s="3">
        <v>1</v>
      </c>
      <c r="BG56" s="3">
        <v>1</v>
      </c>
      <c r="BH56" s="3"/>
      <c r="BI56" s="3">
        <v>1</v>
      </c>
      <c r="BJ56" s="3"/>
      <c r="BK56" s="3">
        <v>1</v>
      </c>
      <c r="BL56" s="19">
        <v>1</v>
      </c>
      <c r="BM56" s="19">
        <v>1</v>
      </c>
      <c r="BN56" s="19">
        <v>1</v>
      </c>
      <c r="BO56" s="19">
        <v>1</v>
      </c>
      <c r="BP56" s="23"/>
      <c r="BQ56" s="6"/>
    </row>
    <row r="57" spans="1:69" s="1" customFormat="1" ht="24" customHeight="1">
      <c r="A57" s="96" t="s">
        <v>60</v>
      </c>
      <c r="B57" s="43"/>
      <c r="C57" s="44"/>
      <c r="D57" s="77">
        <f t="shared" si="22"/>
        <v>0</v>
      </c>
      <c r="E57" s="62"/>
      <c r="F57" s="69"/>
      <c r="G57" s="85"/>
      <c r="H57" s="3"/>
      <c r="I57" s="3"/>
      <c r="J57" s="5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>
        <v>0</v>
      </c>
      <c r="AQ57" s="3"/>
      <c r="AR57" s="3"/>
      <c r="AS57" s="3"/>
      <c r="AT57" s="3"/>
      <c r="AU57" s="3"/>
      <c r="AV57" s="3"/>
      <c r="AW57" s="3"/>
      <c r="AX57" s="3"/>
      <c r="AY57" s="19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19"/>
      <c r="BM57" s="54"/>
      <c r="BN57" s="19"/>
      <c r="BO57" s="19"/>
      <c r="BP57" s="23"/>
      <c r="BQ57" s="3"/>
    </row>
    <row r="58" spans="1:69" s="1" customFormat="1" ht="31.5">
      <c r="A58" s="98" t="s">
        <v>158</v>
      </c>
      <c r="B58" s="42" t="s">
        <v>9</v>
      </c>
      <c r="C58" s="44"/>
      <c r="D58" s="77">
        <f t="shared" si="22"/>
        <v>0.64516129032258063</v>
      </c>
      <c r="E58" s="62"/>
      <c r="F58" s="69"/>
      <c r="G58" s="6">
        <v>0</v>
      </c>
      <c r="H58" s="3"/>
      <c r="I58" s="3">
        <v>1</v>
      </c>
      <c r="J58" s="3">
        <v>1</v>
      </c>
      <c r="K58" s="3">
        <v>1</v>
      </c>
      <c r="L58" s="3">
        <v>0</v>
      </c>
      <c r="M58" s="3">
        <v>1</v>
      </c>
      <c r="N58" s="3">
        <v>1</v>
      </c>
      <c r="O58" s="3">
        <v>1</v>
      </c>
      <c r="P58" s="3">
        <v>0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0</v>
      </c>
      <c r="Y58" s="3">
        <v>1</v>
      </c>
      <c r="Z58" s="3">
        <v>1</v>
      </c>
      <c r="AA58" s="3">
        <v>1</v>
      </c>
      <c r="AB58" s="3"/>
      <c r="AC58" s="3">
        <v>1</v>
      </c>
      <c r="AD58" s="3">
        <v>1</v>
      </c>
      <c r="AE58" s="3"/>
      <c r="AF58" s="3"/>
      <c r="AG58" s="3">
        <v>1</v>
      </c>
      <c r="AH58" s="3">
        <v>1</v>
      </c>
      <c r="AI58" s="3">
        <v>0</v>
      </c>
      <c r="AJ58" s="3">
        <v>1</v>
      </c>
      <c r="AK58" s="3">
        <v>0</v>
      </c>
      <c r="AL58" s="3">
        <v>1</v>
      </c>
      <c r="AM58" s="3"/>
      <c r="AN58" s="3">
        <v>1</v>
      </c>
      <c r="AO58" s="3">
        <v>1</v>
      </c>
      <c r="AP58" s="3">
        <v>0</v>
      </c>
      <c r="AQ58" s="3">
        <v>1</v>
      </c>
      <c r="AR58" s="3">
        <v>1</v>
      </c>
      <c r="AS58" s="3">
        <v>1</v>
      </c>
      <c r="AT58" s="3">
        <v>1</v>
      </c>
      <c r="AU58" s="3"/>
      <c r="AV58" s="3">
        <v>1</v>
      </c>
      <c r="AW58" s="3"/>
      <c r="AX58" s="3">
        <v>1</v>
      </c>
      <c r="AY58" s="19">
        <v>1</v>
      </c>
      <c r="AZ58" s="3">
        <v>1</v>
      </c>
      <c r="BA58" s="3">
        <v>1</v>
      </c>
      <c r="BB58" s="3">
        <v>1</v>
      </c>
      <c r="BC58" s="3">
        <v>0</v>
      </c>
      <c r="BD58" s="3"/>
      <c r="BE58" s="3">
        <v>1</v>
      </c>
      <c r="BF58" s="3">
        <v>1</v>
      </c>
      <c r="BG58" s="3">
        <v>0</v>
      </c>
      <c r="BH58" s="3"/>
      <c r="BI58" s="3"/>
      <c r="BJ58" s="3"/>
      <c r="BK58" s="3">
        <v>1</v>
      </c>
      <c r="BL58" s="19">
        <v>1</v>
      </c>
      <c r="BM58" s="19">
        <v>1</v>
      </c>
      <c r="BN58" s="19">
        <v>0</v>
      </c>
      <c r="BO58" s="19">
        <v>1</v>
      </c>
      <c r="BP58" s="23"/>
      <c r="BQ58" s="6"/>
    </row>
    <row r="59" spans="1:69" s="1" customFormat="1" ht="35.25" customHeight="1">
      <c r="A59" s="96" t="s">
        <v>61</v>
      </c>
      <c r="B59" s="43"/>
      <c r="C59" s="44"/>
      <c r="D59" s="77">
        <f t="shared" si="22"/>
        <v>5.32258064516129</v>
      </c>
      <c r="E59" s="62"/>
      <c r="F59" s="69"/>
      <c r="G59" s="6">
        <v>2</v>
      </c>
      <c r="H59" s="3"/>
      <c r="I59" s="3">
        <v>30</v>
      </c>
      <c r="J59" s="3"/>
      <c r="K59" s="3">
        <v>30</v>
      </c>
      <c r="L59" s="3">
        <v>2</v>
      </c>
      <c r="M59" s="3"/>
      <c r="N59" s="3"/>
      <c r="O59" s="3">
        <v>15</v>
      </c>
      <c r="P59" s="3">
        <v>30</v>
      </c>
      <c r="Q59" s="3">
        <v>3</v>
      </c>
      <c r="R59" s="3">
        <v>3</v>
      </c>
      <c r="S59" s="3"/>
      <c r="T59" s="3">
        <v>1</v>
      </c>
      <c r="U59" s="3"/>
      <c r="V59" s="3">
        <v>1</v>
      </c>
      <c r="W59" s="3">
        <v>15</v>
      </c>
      <c r="X59" s="3">
        <v>1</v>
      </c>
      <c r="Y59" s="3"/>
      <c r="Z59" s="3">
        <v>3</v>
      </c>
      <c r="AA59" s="3">
        <v>0</v>
      </c>
      <c r="AB59" s="3"/>
      <c r="AC59" s="3">
        <v>1</v>
      </c>
      <c r="AD59" s="3"/>
      <c r="AE59" s="3"/>
      <c r="AF59" s="3"/>
      <c r="AG59" s="3">
        <v>3</v>
      </c>
      <c r="AH59" s="3">
        <v>10</v>
      </c>
      <c r="AI59" s="3">
        <v>7</v>
      </c>
      <c r="AJ59" s="3">
        <v>7</v>
      </c>
      <c r="AK59" s="3">
        <v>5</v>
      </c>
      <c r="AL59" s="3">
        <v>1</v>
      </c>
      <c r="AM59" s="3"/>
      <c r="AN59" s="3">
        <v>5</v>
      </c>
      <c r="AO59" s="3"/>
      <c r="AP59" s="3">
        <v>7</v>
      </c>
      <c r="AQ59" s="3">
        <v>4</v>
      </c>
      <c r="AR59" s="3">
        <v>60</v>
      </c>
      <c r="AS59" s="3"/>
      <c r="AT59" s="3">
        <v>7</v>
      </c>
      <c r="AU59" s="3">
        <v>7</v>
      </c>
      <c r="AV59" s="3">
        <v>2</v>
      </c>
      <c r="AW59" s="3">
        <v>14</v>
      </c>
      <c r="AX59" s="3">
        <v>7</v>
      </c>
      <c r="AY59" s="19">
        <v>0</v>
      </c>
      <c r="AZ59" s="3">
        <v>7</v>
      </c>
      <c r="BA59" s="3">
        <v>3</v>
      </c>
      <c r="BB59" s="3">
        <v>7</v>
      </c>
      <c r="BC59" s="3">
        <v>7</v>
      </c>
      <c r="BD59" s="3"/>
      <c r="BE59" s="3">
        <v>1</v>
      </c>
      <c r="BF59" s="3"/>
      <c r="BG59" s="3">
        <v>10</v>
      </c>
      <c r="BH59" s="3"/>
      <c r="BI59" s="3"/>
      <c r="BJ59" s="3"/>
      <c r="BK59" s="3"/>
      <c r="BL59" s="19">
        <v>1</v>
      </c>
      <c r="BM59" s="19">
        <v>7</v>
      </c>
      <c r="BN59" s="19"/>
      <c r="BO59" s="19">
        <v>4</v>
      </c>
      <c r="BP59" s="23"/>
      <c r="BQ59" s="3"/>
    </row>
    <row r="60" spans="1:69" s="1" customFormat="1" ht="31.5">
      <c r="A60" s="98" t="s">
        <v>159</v>
      </c>
      <c r="B60" s="42" t="s">
        <v>9</v>
      </c>
      <c r="C60" s="44"/>
      <c r="D60" s="77">
        <f t="shared" si="22"/>
        <v>0.77419354838709675</v>
      </c>
      <c r="E60" s="62"/>
      <c r="F60" s="69"/>
      <c r="G60" s="6">
        <v>1</v>
      </c>
      <c r="H60" s="3">
        <v>1</v>
      </c>
      <c r="I60" s="3">
        <v>1</v>
      </c>
      <c r="J60" s="3">
        <v>1</v>
      </c>
      <c r="K60" s="3">
        <v>1</v>
      </c>
      <c r="L60" s="3"/>
      <c r="M60" s="3">
        <v>1</v>
      </c>
      <c r="N60" s="3"/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0</v>
      </c>
      <c r="Y60" s="3">
        <v>1</v>
      </c>
      <c r="Z60" s="3">
        <v>1</v>
      </c>
      <c r="AA60" s="3">
        <v>1</v>
      </c>
      <c r="AB60" s="3"/>
      <c r="AC60" s="3">
        <v>1</v>
      </c>
      <c r="AD60" s="3">
        <v>1</v>
      </c>
      <c r="AE60" s="3">
        <v>1</v>
      </c>
      <c r="AF60" s="3"/>
      <c r="AG60" s="3">
        <v>0</v>
      </c>
      <c r="AH60" s="3">
        <v>1</v>
      </c>
      <c r="AI60" s="3">
        <v>1</v>
      </c>
      <c r="AJ60" s="3">
        <v>1</v>
      </c>
      <c r="AK60" s="3">
        <v>1</v>
      </c>
      <c r="AL60" s="3">
        <v>1</v>
      </c>
      <c r="AM60" s="3"/>
      <c r="AN60" s="3">
        <v>1</v>
      </c>
      <c r="AO60" s="3">
        <v>1</v>
      </c>
      <c r="AP60" s="3">
        <v>1</v>
      </c>
      <c r="AQ60" s="3">
        <v>1</v>
      </c>
      <c r="AR60" s="3">
        <v>1</v>
      </c>
      <c r="AS60" s="3">
        <v>1</v>
      </c>
      <c r="AT60" s="3">
        <v>1</v>
      </c>
      <c r="AU60" s="3">
        <v>1</v>
      </c>
      <c r="AV60" s="3">
        <v>1</v>
      </c>
      <c r="AW60" s="3">
        <v>1</v>
      </c>
      <c r="AX60" s="3">
        <v>1</v>
      </c>
      <c r="AY60" s="19">
        <v>1</v>
      </c>
      <c r="AZ60" s="3">
        <v>1</v>
      </c>
      <c r="BA60" s="3">
        <v>0</v>
      </c>
      <c r="BB60" s="3">
        <v>1</v>
      </c>
      <c r="BC60" s="3">
        <v>1</v>
      </c>
      <c r="BD60" s="3"/>
      <c r="BE60" s="3">
        <v>1</v>
      </c>
      <c r="BF60" s="3">
        <v>1</v>
      </c>
      <c r="BG60" s="3">
        <v>1</v>
      </c>
      <c r="BH60" s="3"/>
      <c r="BI60" s="3"/>
      <c r="BJ60" s="3"/>
      <c r="BK60" s="3">
        <v>1</v>
      </c>
      <c r="BL60" s="19">
        <v>1</v>
      </c>
      <c r="BM60" s="19">
        <v>1</v>
      </c>
      <c r="BN60" s="19"/>
      <c r="BO60" s="19">
        <v>1</v>
      </c>
      <c r="BP60" s="23"/>
      <c r="BQ60" s="3"/>
    </row>
    <row r="61" spans="1:69" s="1" customFormat="1" ht="63">
      <c r="A61" s="95" t="s">
        <v>62</v>
      </c>
      <c r="B61" s="49" t="s">
        <v>172</v>
      </c>
      <c r="C61" s="52"/>
      <c r="D61" s="77">
        <f t="shared" si="22"/>
        <v>8.5161290322580641</v>
      </c>
      <c r="E61" s="63"/>
      <c r="F61" s="70"/>
      <c r="G61" s="25">
        <f>G62+G63+G64+G65+G66+G67+G68+G69+G70+G71+G72+G73</f>
        <v>10</v>
      </c>
      <c r="H61" s="15">
        <f t="shared" ref="H61:T61" si="23">H62+H63+H64+H65+H66+H67+H68+H69+H70+H71+H72+H73</f>
        <v>0</v>
      </c>
      <c r="I61" s="15">
        <f t="shared" si="23"/>
        <v>10</v>
      </c>
      <c r="J61" s="15">
        <f t="shared" si="23"/>
        <v>8</v>
      </c>
      <c r="K61" s="15">
        <f t="shared" si="23"/>
        <v>12</v>
      </c>
      <c r="L61" s="15">
        <f t="shared" si="23"/>
        <v>8</v>
      </c>
      <c r="M61" s="15">
        <f t="shared" si="23"/>
        <v>10</v>
      </c>
      <c r="N61" s="15">
        <f t="shared" si="23"/>
        <v>11</v>
      </c>
      <c r="O61" s="15">
        <f t="shared" si="23"/>
        <v>8</v>
      </c>
      <c r="P61" s="15">
        <f t="shared" si="23"/>
        <v>10</v>
      </c>
      <c r="Q61" s="15">
        <f t="shared" si="23"/>
        <v>9</v>
      </c>
      <c r="R61" s="15">
        <f t="shared" si="23"/>
        <v>9</v>
      </c>
      <c r="S61" s="15">
        <f t="shared" si="23"/>
        <v>7</v>
      </c>
      <c r="T61" s="15">
        <f t="shared" si="23"/>
        <v>10</v>
      </c>
      <c r="U61" s="15">
        <f>U62+U63+U64+U65+U66+U67+U68+U69+U70+U71+U72+U73</f>
        <v>11</v>
      </c>
      <c r="V61" s="15">
        <f t="shared" ref="V61:AF61" si="24">V62+V63+V64+V65+V66+V67+V68+V69+V70+V71+V72+V73</f>
        <v>9</v>
      </c>
      <c r="W61" s="15">
        <f t="shared" si="24"/>
        <v>9</v>
      </c>
      <c r="X61" s="15">
        <f t="shared" si="24"/>
        <v>10</v>
      </c>
      <c r="Y61" s="15">
        <f t="shared" si="24"/>
        <v>12</v>
      </c>
      <c r="Z61" s="15">
        <f t="shared" si="24"/>
        <v>12</v>
      </c>
      <c r="AA61" s="15">
        <f t="shared" si="24"/>
        <v>7</v>
      </c>
      <c r="AB61" s="15">
        <f t="shared" si="24"/>
        <v>0</v>
      </c>
      <c r="AC61" s="15">
        <f t="shared" si="24"/>
        <v>11</v>
      </c>
      <c r="AD61" s="15">
        <f t="shared" si="24"/>
        <v>11</v>
      </c>
      <c r="AE61" s="15">
        <f t="shared" si="24"/>
        <v>7</v>
      </c>
      <c r="AF61" s="15">
        <f t="shared" si="24"/>
        <v>0</v>
      </c>
      <c r="AG61" s="15">
        <f>AG62+AG63+AG64+AG65+AG66+AG67+AG68+AG69+AG70+AG71+AG72+AG73</f>
        <v>9</v>
      </c>
      <c r="AH61" s="15"/>
      <c r="AI61" s="15"/>
      <c r="AJ61" s="15"/>
      <c r="AK61" s="15">
        <f>AK62+AK63+AK64+AK65+AK66++AK67+AK68+AK69+AK70+AK71+AK72+AK73</f>
        <v>11</v>
      </c>
      <c r="AL61" s="15">
        <f t="shared" ref="AL61:AP61" si="25">AL62+AL63+AL64+AL65+AL66++AL67+AL68+AL69+AL70+AL71+AL72+AL73</f>
        <v>8</v>
      </c>
      <c r="AM61" s="15">
        <f t="shared" si="25"/>
        <v>0</v>
      </c>
      <c r="AN61" s="15">
        <f t="shared" si="25"/>
        <v>11</v>
      </c>
      <c r="AO61" s="15">
        <f t="shared" si="25"/>
        <v>11</v>
      </c>
      <c r="AP61" s="15">
        <f t="shared" si="25"/>
        <v>12</v>
      </c>
      <c r="AQ61" s="15">
        <f t="shared" ref="AQ61" si="26">AQ62+AQ63+AQ64+AQ65+AQ66++AQ67+AQ68+AQ69+AQ70+AQ71+AQ72+AQ73</f>
        <v>12</v>
      </c>
      <c r="AR61" s="15">
        <f t="shared" ref="AR61" si="27">AR62+AR63+AR64+AR65+AR66++AR67+AR68+AR69+AR70+AR71+AR72+AR73</f>
        <v>9</v>
      </c>
      <c r="AS61" s="15">
        <f t="shared" ref="AS61" si="28">AS62+AS63+AS64+AS65+AS66++AS67+AS68+AS69+AS70+AS71+AS72+AS73</f>
        <v>10</v>
      </c>
      <c r="AT61" s="15">
        <f t="shared" ref="AT61:AV61" si="29">AT62+AT63+AT64+AT65+AT66++AT67+AT68+AT69+AT70+AT71+AT72+AT73</f>
        <v>10</v>
      </c>
      <c r="AU61" s="15">
        <f t="shared" si="29"/>
        <v>12</v>
      </c>
      <c r="AV61" s="15">
        <f t="shared" si="29"/>
        <v>9</v>
      </c>
      <c r="AW61" s="15">
        <f t="shared" ref="AW61" si="30">AW62+AW63+AW64+AW65+AW66++AW67+AW68+AW69+AW70+AW71+AW72+AW73</f>
        <v>9</v>
      </c>
      <c r="AX61" s="15">
        <f t="shared" ref="AX61" si="31">AX62+AX63+AX64+AX65+AX66++AX67+AX68+AX69+AX70+AX71+AX72+AX73</f>
        <v>10</v>
      </c>
      <c r="AY61" s="15">
        <f t="shared" ref="AY61" si="32">AY62+AY63+AY64+AY65+AY66++AY67+AY68+AY69+AY70+AY71+AY72+AY73</f>
        <v>12</v>
      </c>
      <c r="AZ61" s="15">
        <f t="shared" ref="AZ61" si="33">AZ62+AZ63+AZ64+AZ65+AZ66++AZ67+AZ68+AZ69+AZ70+AZ71+AZ72+AZ73</f>
        <v>12</v>
      </c>
      <c r="BA61" s="15">
        <f t="shared" ref="BA61:BB61" si="34">BA62+BA63+BA64+BA65+BA66++BA67+BA68+BA69+BA70+BA71+BA72+BA73</f>
        <v>12</v>
      </c>
      <c r="BB61" s="15">
        <f t="shared" si="34"/>
        <v>10</v>
      </c>
      <c r="BC61" s="15">
        <f t="shared" ref="BC61:BE61" si="35">BC62+BC63+BC64+BC65+BC66++BC67+BC68+BC69+BC70+BC71+BC72+BC73</f>
        <v>9</v>
      </c>
      <c r="BD61" s="15">
        <f t="shared" si="35"/>
        <v>6</v>
      </c>
      <c r="BE61" s="15">
        <f t="shared" si="35"/>
        <v>12</v>
      </c>
      <c r="BF61" s="15">
        <f t="shared" ref="BF61" si="36">BF62+BF63+BF64+BF65+BF66++BF67+BF68+BF69+BF70+BF71+BF72+BF73</f>
        <v>8</v>
      </c>
      <c r="BG61" s="15">
        <f t="shared" ref="BG61:BQ61" si="37">BG62+BG63+BG64+BG65+BG66++BG67+BG68+BG69+BG70+BG71+BG72+BG73</f>
        <v>10</v>
      </c>
      <c r="BH61" s="15">
        <f t="shared" si="37"/>
        <v>8</v>
      </c>
      <c r="BI61" s="15">
        <f t="shared" si="37"/>
        <v>10</v>
      </c>
      <c r="BJ61" s="15">
        <f t="shared" si="37"/>
        <v>0</v>
      </c>
      <c r="BK61" s="15">
        <f t="shared" si="37"/>
        <v>12</v>
      </c>
      <c r="BL61" s="15">
        <f t="shared" si="37"/>
        <v>10</v>
      </c>
      <c r="BM61" s="15">
        <f t="shared" si="37"/>
        <v>4</v>
      </c>
      <c r="BN61" s="15">
        <f t="shared" si="37"/>
        <v>12</v>
      </c>
      <c r="BO61" s="15">
        <f t="shared" si="37"/>
        <v>11</v>
      </c>
      <c r="BP61" s="15">
        <f t="shared" si="37"/>
        <v>6</v>
      </c>
      <c r="BQ61" s="3">
        <f t="shared" si="37"/>
        <v>0</v>
      </c>
    </row>
    <row r="62" spans="1:69" s="1" customFormat="1" ht="47.25">
      <c r="A62" s="98" t="s">
        <v>160</v>
      </c>
      <c r="B62" s="42" t="s">
        <v>9</v>
      </c>
      <c r="C62" s="45">
        <f t="shared" ref="C62:C73" si="38">COUNTIF(G62:BQ62,"да")/70</f>
        <v>0</v>
      </c>
      <c r="D62" s="77">
        <f t="shared" si="22"/>
        <v>0.83870967741935487</v>
      </c>
      <c r="E62" s="62"/>
      <c r="F62" s="69"/>
      <c r="G62" s="6">
        <v>1</v>
      </c>
      <c r="H62" s="3"/>
      <c r="I62" s="3">
        <v>1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/>
      <c r="AC62" s="3">
        <v>1</v>
      </c>
      <c r="AD62" s="3">
        <v>1</v>
      </c>
      <c r="AE62" s="3">
        <v>1</v>
      </c>
      <c r="AF62" s="3"/>
      <c r="AG62" s="3">
        <v>1</v>
      </c>
      <c r="AH62" s="3">
        <v>1</v>
      </c>
      <c r="AI62" s="3">
        <v>1</v>
      </c>
      <c r="AJ62" s="3">
        <v>1</v>
      </c>
      <c r="AK62" s="3">
        <v>1</v>
      </c>
      <c r="AL62" s="3">
        <v>1</v>
      </c>
      <c r="AM62" s="3"/>
      <c r="AN62" s="3">
        <v>1</v>
      </c>
      <c r="AO62" s="3">
        <v>1</v>
      </c>
      <c r="AP62" s="3">
        <v>1</v>
      </c>
      <c r="AQ62" s="3">
        <v>1</v>
      </c>
      <c r="AR62" s="3">
        <v>1</v>
      </c>
      <c r="AS62" s="3">
        <v>1</v>
      </c>
      <c r="AT62" s="3">
        <v>1</v>
      </c>
      <c r="AU62" s="3">
        <v>1</v>
      </c>
      <c r="AV62" s="3">
        <v>1</v>
      </c>
      <c r="AW62" s="3">
        <v>1</v>
      </c>
      <c r="AX62" s="3">
        <v>1</v>
      </c>
      <c r="AY62" s="19">
        <v>1</v>
      </c>
      <c r="AZ62" s="3">
        <v>1</v>
      </c>
      <c r="BA62" s="3">
        <v>1</v>
      </c>
      <c r="BB62" s="3">
        <v>0</v>
      </c>
      <c r="BC62" s="3">
        <v>1</v>
      </c>
      <c r="BD62" s="3"/>
      <c r="BE62" s="3">
        <v>1</v>
      </c>
      <c r="BF62" s="3"/>
      <c r="BG62" s="3">
        <v>1</v>
      </c>
      <c r="BH62" s="3">
        <v>0</v>
      </c>
      <c r="BI62" s="3">
        <v>1</v>
      </c>
      <c r="BJ62" s="3"/>
      <c r="BK62" s="3">
        <v>1</v>
      </c>
      <c r="BL62" s="19">
        <v>1</v>
      </c>
      <c r="BM62" s="19">
        <v>1</v>
      </c>
      <c r="BN62" s="19">
        <v>1</v>
      </c>
      <c r="BO62" s="19">
        <v>1</v>
      </c>
      <c r="BP62" s="23"/>
      <c r="BQ62" s="6"/>
    </row>
    <row r="63" spans="1:69" s="1" customFormat="1" ht="31.5">
      <c r="A63" s="98" t="s">
        <v>161</v>
      </c>
      <c r="B63" s="42" t="s">
        <v>9</v>
      </c>
      <c r="C63" s="45">
        <f t="shared" si="38"/>
        <v>0</v>
      </c>
      <c r="D63" s="77">
        <f t="shared" si="22"/>
        <v>0.62903225806451613</v>
      </c>
      <c r="E63" s="62"/>
      <c r="F63" s="69"/>
      <c r="G63" s="6">
        <v>1</v>
      </c>
      <c r="H63" s="3"/>
      <c r="I63" s="3">
        <v>0</v>
      </c>
      <c r="J63" s="3">
        <v>1</v>
      </c>
      <c r="K63" s="3">
        <v>1</v>
      </c>
      <c r="L63" s="3">
        <v>0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0</v>
      </c>
      <c r="U63" s="3">
        <v>1</v>
      </c>
      <c r="V63" s="3">
        <v>0</v>
      </c>
      <c r="W63" s="3">
        <v>0</v>
      </c>
      <c r="X63" s="3">
        <v>1</v>
      </c>
      <c r="Y63" s="3">
        <v>1</v>
      </c>
      <c r="Z63" s="3">
        <v>1</v>
      </c>
      <c r="AA63" s="3">
        <v>0</v>
      </c>
      <c r="AB63" s="3"/>
      <c r="AC63" s="3">
        <v>1</v>
      </c>
      <c r="AD63" s="3">
        <v>1</v>
      </c>
      <c r="AE63" s="3"/>
      <c r="AF63" s="3"/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/>
      <c r="AM63" s="3"/>
      <c r="AN63" s="3">
        <v>1</v>
      </c>
      <c r="AO63" s="3">
        <v>1</v>
      </c>
      <c r="AP63" s="3">
        <v>1</v>
      </c>
      <c r="AQ63" s="3">
        <v>1</v>
      </c>
      <c r="AR63" s="3">
        <v>1</v>
      </c>
      <c r="AS63" s="3">
        <v>1</v>
      </c>
      <c r="AT63" s="3">
        <v>1</v>
      </c>
      <c r="AU63" s="3">
        <v>1</v>
      </c>
      <c r="AV63" s="3">
        <v>1</v>
      </c>
      <c r="AW63" s="3">
        <v>1</v>
      </c>
      <c r="AX63" s="3"/>
      <c r="AY63" s="19">
        <v>1</v>
      </c>
      <c r="AZ63" s="3">
        <v>1</v>
      </c>
      <c r="BA63" s="3">
        <v>1</v>
      </c>
      <c r="BB63" s="3">
        <v>1</v>
      </c>
      <c r="BC63" s="3">
        <v>0</v>
      </c>
      <c r="BD63" s="3"/>
      <c r="BE63" s="3">
        <v>1</v>
      </c>
      <c r="BF63" s="3"/>
      <c r="BG63" s="3"/>
      <c r="BH63" s="3">
        <v>0</v>
      </c>
      <c r="BI63" s="3">
        <v>1</v>
      </c>
      <c r="BJ63" s="3"/>
      <c r="BK63" s="3">
        <v>1</v>
      </c>
      <c r="BL63" s="19"/>
      <c r="BM63" s="19"/>
      <c r="BN63" s="19">
        <v>1</v>
      </c>
      <c r="BO63" s="19"/>
      <c r="BP63" s="23"/>
      <c r="BQ63" s="3"/>
    </row>
    <row r="64" spans="1:69" s="1" customFormat="1" ht="47.25">
      <c r="A64" s="98" t="s">
        <v>162</v>
      </c>
      <c r="B64" s="42" t="s">
        <v>9</v>
      </c>
      <c r="C64" s="45">
        <f t="shared" si="38"/>
        <v>0</v>
      </c>
      <c r="D64" s="77">
        <f t="shared" si="22"/>
        <v>0.87096774193548387</v>
      </c>
      <c r="E64" s="62"/>
      <c r="F64" s="69"/>
      <c r="G64" s="6">
        <v>1</v>
      </c>
      <c r="H64" s="3"/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/>
      <c r="AC64" s="3">
        <v>1</v>
      </c>
      <c r="AD64" s="3">
        <v>1</v>
      </c>
      <c r="AE64" s="3">
        <v>1</v>
      </c>
      <c r="AF64" s="3"/>
      <c r="AG64" s="3">
        <v>1</v>
      </c>
      <c r="AH64" s="3">
        <v>1</v>
      </c>
      <c r="AI64" s="3">
        <v>1</v>
      </c>
      <c r="AJ64" s="3">
        <v>1</v>
      </c>
      <c r="AK64" s="3">
        <v>1</v>
      </c>
      <c r="AL64" s="3">
        <v>1</v>
      </c>
      <c r="AM64" s="3"/>
      <c r="AN64" s="3">
        <v>1</v>
      </c>
      <c r="AO64" s="3">
        <v>1</v>
      </c>
      <c r="AP64" s="3">
        <v>1</v>
      </c>
      <c r="AQ64" s="3">
        <v>1</v>
      </c>
      <c r="AR64" s="3">
        <v>1</v>
      </c>
      <c r="AS64" s="3">
        <v>1</v>
      </c>
      <c r="AT64" s="3">
        <v>1</v>
      </c>
      <c r="AU64" s="3">
        <v>1</v>
      </c>
      <c r="AV64" s="3">
        <v>1</v>
      </c>
      <c r="AW64" s="3">
        <v>1</v>
      </c>
      <c r="AX64" s="3">
        <v>1</v>
      </c>
      <c r="AY64" s="19">
        <v>1</v>
      </c>
      <c r="AZ64" s="3">
        <v>1</v>
      </c>
      <c r="BA64" s="3">
        <v>1</v>
      </c>
      <c r="BB64" s="3">
        <v>1</v>
      </c>
      <c r="BC64" s="3">
        <v>1</v>
      </c>
      <c r="BD64" s="3"/>
      <c r="BE64" s="3">
        <v>1</v>
      </c>
      <c r="BF64" s="3">
        <v>1</v>
      </c>
      <c r="BG64" s="3">
        <v>1</v>
      </c>
      <c r="BH64" s="3">
        <v>1</v>
      </c>
      <c r="BI64" s="3">
        <v>1</v>
      </c>
      <c r="BJ64" s="3"/>
      <c r="BK64" s="3">
        <v>1</v>
      </c>
      <c r="BL64" s="19">
        <v>1</v>
      </c>
      <c r="BM64" s="19"/>
      <c r="BN64" s="19">
        <v>1</v>
      </c>
      <c r="BO64" s="19">
        <v>1</v>
      </c>
      <c r="BP64" s="23"/>
      <c r="BQ64" s="6"/>
    </row>
    <row r="65" spans="1:69" s="1" customFormat="1" ht="31.5">
      <c r="A65" s="98" t="s">
        <v>163</v>
      </c>
      <c r="B65" s="42" t="s">
        <v>9</v>
      </c>
      <c r="C65" s="45">
        <f t="shared" si="38"/>
        <v>0</v>
      </c>
      <c r="D65" s="77">
        <f t="shared" si="22"/>
        <v>0.70967741935483875</v>
      </c>
      <c r="E65" s="62"/>
      <c r="F65" s="69"/>
      <c r="G65" s="6">
        <v>1</v>
      </c>
      <c r="H65" s="3"/>
      <c r="I65" s="3">
        <v>1</v>
      </c>
      <c r="J65" s="3"/>
      <c r="K65" s="3">
        <v>1</v>
      </c>
      <c r="L65" s="3">
        <v>1</v>
      </c>
      <c r="M65" s="3">
        <v>1</v>
      </c>
      <c r="N65" s="3">
        <v>1</v>
      </c>
      <c r="O65" s="3">
        <v>0</v>
      </c>
      <c r="P65" s="3">
        <v>1</v>
      </c>
      <c r="Q65" s="3">
        <v>1</v>
      </c>
      <c r="R65" s="3">
        <v>1</v>
      </c>
      <c r="S65" s="3"/>
      <c r="T65" s="3">
        <v>1</v>
      </c>
      <c r="U65" s="3">
        <v>1</v>
      </c>
      <c r="V65" s="3">
        <v>0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/>
      <c r="AC65" s="3">
        <v>1</v>
      </c>
      <c r="AD65" s="3">
        <v>1</v>
      </c>
      <c r="AE65" s="3">
        <v>1</v>
      </c>
      <c r="AF65" s="3"/>
      <c r="AG65" s="3">
        <v>0</v>
      </c>
      <c r="AH65" s="3">
        <v>1</v>
      </c>
      <c r="AI65" s="3">
        <v>1</v>
      </c>
      <c r="AJ65" s="3">
        <v>1</v>
      </c>
      <c r="AK65" s="3">
        <v>0</v>
      </c>
      <c r="AL65" s="3">
        <v>1</v>
      </c>
      <c r="AM65" s="3"/>
      <c r="AN65" s="3">
        <v>1</v>
      </c>
      <c r="AO65" s="3">
        <v>1</v>
      </c>
      <c r="AP65" s="3">
        <v>1</v>
      </c>
      <c r="AQ65" s="3">
        <v>1</v>
      </c>
      <c r="AR65" s="3">
        <v>1</v>
      </c>
      <c r="AS65" s="3"/>
      <c r="AT65" s="3">
        <v>0</v>
      </c>
      <c r="AU65" s="3">
        <v>1</v>
      </c>
      <c r="AV65" s="3"/>
      <c r="AW65" s="3"/>
      <c r="AX65" s="3">
        <v>1</v>
      </c>
      <c r="AY65" s="19">
        <v>1</v>
      </c>
      <c r="AZ65" s="3">
        <v>1</v>
      </c>
      <c r="BA65" s="3">
        <v>1</v>
      </c>
      <c r="BB65" s="3">
        <v>1</v>
      </c>
      <c r="BC65" s="3">
        <v>1</v>
      </c>
      <c r="BD65" s="3">
        <v>1</v>
      </c>
      <c r="BE65" s="3">
        <v>1</v>
      </c>
      <c r="BF65" s="3">
        <v>1</v>
      </c>
      <c r="BG65" s="3">
        <v>1</v>
      </c>
      <c r="BH65" s="3">
        <v>0</v>
      </c>
      <c r="BI65" s="3">
        <v>0</v>
      </c>
      <c r="BJ65" s="3"/>
      <c r="BK65" s="3">
        <v>1</v>
      </c>
      <c r="BL65" s="19">
        <v>1</v>
      </c>
      <c r="BM65" s="19">
        <v>1</v>
      </c>
      <c r="BN65" s="19">
        <v>1</v>
      </c>
      <c r="BO65" s="19">
        <v>1</v>
      </c>
      <c r="BP65" s="23"/>
      <c r="BQ65" s="3"/>
    </row>
    <row r="66" spans="1:69" s="1" customFormat="1" ht="31.5">
      <c r="A66" s="98" t="s">
        <v>164</v>
      </c>
      <c r="B66" s="42" t="s">
        <v>9</v>
      </c>
      <c r="C66" s="45">
        <f t="shared" si="38"/>
        <v>0</v>
      </c>
      <c r="D66" s="77">
        <f t="shared" si="22"/>
        <v>0.90322580645161288</v>
      </c>
      <c r="E66" s="62"/>
      <c r="F66" s="69"/>
      <c r="G66" s="6">
        <v>1</v>
      </c>
      <c r="H66" s="3"/>
      <c r="I66" s="3">
        <v>1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/>
      <c r="AC66" s="3">
        <v>1</v>
      </c>
      <c r="AD66" s="3">
        <v>1</v>
      </c>
      <c r="AE66" s="3">
        <v>1</v>
      </c>
      <c r="AF66" s="3"/>
      <c r="AG66" s="3">
        <v>1</v>
      </c>
      <c r="AH66" s="3">
        <v>1</v>
      </c>
      <c r="AI66" s="3">
        <v>1</v>
      </c>
      <c r="AJ66" s="3">
        <v>1</v>
      </c>
      <c r="AK66" s="3">
        <v>1</v>
      </c>
      <c r="AL66" s="3">
        <v>1</v>
      </c>
      <c r="AM66" s="3"/>
      <c r="AN66" s="3">
        <v>1</v>
      </c>
      <c r="AO66" s="3">
        <v>1</v>
      </c>
      <c r="AP66" s="3">
        <v>1</v>
      </c>
      <c r="AQ66" s="3">
        <v>1</v>
      </c>
      <c r="AR66" s="3">
        <v>1</v>
      </c>
      <c r="AS66" s="3">
        <v>1</v>
      </c>
      <c r="AT66" s="3">
        <v>1</v>
      </c>
      <c r="AU66" s="3">
        <v>1</v>
      </c>
      <c r="AV66" s="3">
        <v>1</v>
      </c>
      <c r="AW66" s="3"/>
      <c r="AX66" s="3">
        <v>1</v>
      </c>
      <c r="AY66" s="19">
        <v>1</v>
      </c>
      <c r="AZ66" s="3">
        <v>1</v>
      </c>
      <c r="BA66" s="3">
        <v>1</v>
      </c>
      <c r="BB66" s="3">
        <v>1</v>
      </c>
      <c r="BC66" s="3">
        <v>1</v>
      </c>
      <c r="BD66" s="3">
        <v>1</v>
      </c>
      <c r="BE66" s="3">
        <v>1</v>
      </c>
      <c r="BF66" s="3">
        <v>1</v>
      </c>
      <c r="BG66" s="3">
        <v>1</v>
      </c>
      <c r="BH66" s="3">
        <v>1</v>
      </c>
      <c r="BI66" s="3">
        <v>1</v>
      </c>
      <c r="BJ66" s="3"/>
      <c r="BK66" s="3">
        <v>1</v>
      </c>
      <c r="BL66" s="19">
        <v>1</v>
      </c>
      <c r="BM66" s="19">
        <v>1</v>
      </c>
      <c r="BN66" s="19">
        <v>1</v>
      </c>
      <c r="BO66" s="19">
        <v>1</v>
      </c>
      <c r="BP66" s="23">
        <v>1</v>
      </c>
      <c r="BQ66" s="6"/>
    </row>
    <row r="67" spans="1:69" s="1" customFormat="1" ht="31.5">
      <c r="A67" s="98" t="s">
        <v>165</v>
      </c>
      <c r="B67" s="42" t="s">
        <v>9</v>
      </c>
      <c r="C67" s="45">
        <f t="shared" si="38"/>
        <v>0</v>
      </c>
      <c r="D67" s="77">
        <f t="shared" si="22"/>
        <v>0.75806451612903225</v>
      </c>
      <c r="E67" s="62"/>
      <c r="F67" s="69"/>
      <c r="G67" s="6">
        <v>1</v>
      </c>
      <c r="H67" s="3"/>
      <c r="I67" s="3">
        <v>1</v>
      </c>
      <c r="J67" s="3">
        <v>0</v>
      </c>
      <c r="K67" s="3">
        <v>1</v>
      </c>
      <c r="L67" s="3">
        <v>0</v>
      </c>
      <c r="M67" s="3">
        <v>1</v>
      </c>
      <c r="N67" s="3">
        <v>1</v>
      </c>
      <c r="O67" s="3">
        <v>0</v>
      </c>
      <c r="P67" s="3">
        <v>1</v>
      </c>
      <c r="Q67" s="3"/>
      <c r="R67" s="3">
        <v>1</v>
      </c>
      <c r="S67" s="3"/>
      <c r="T67" s="3">
        <v>1</v>
      </c>
      <c r="U67" s="3">
        <v>1</v>
      </c>
      <c r="V67" s="3">
        <v>0</v>
      </c>
      <c r="W67" s="3">
        <v>0</v>
      </c>
      <c r="X67" s="3">
        <v>1</v>
      </c>
      <c r="Y67" s="3">
        <v>1</v>
      </c>
      <c r="Z67" s="3">
        <v>1</v>
      </c>
      <c r="AA67" s="3">
        <v>1</v>
      </c>
      <c r="AB67" s="3"/>
      <c r="AC67" s="3">
        <v>1</v>
      </c>
      <c r="AD67" s="3">
        <v>1</v>
      </c>
      <c r="AE67" s="3">
        <v>1</v>
      </c>
      <c r="AF67" s="3"/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/>
      <c r="AM67" s="3"/>
      <c r="AN67" s="3">
        <v>1</v>
      </c>
      <c r="AO67" s="3">
        <v>1</v>
      </c>
      <c r="AP67" s="3">
        <v>1</v>
      </c>
      <c r="AQ67" s="3">
        <v>1</v>
      </c>
      <c r="AR67" s="3">
        <v>1</v>
      </c>
      <c r="AS67" s="3">
        <v>1</v>
      </c>
      <c r="AT67" s="3">
        <v>1</v>
      </c>
      <c r="AU67" s="3">
        <v>1</v>
      </c>
      <c r="AV67" s="3">
        <v>1</v>
      </c>
      <c r="AW67" s="3">
        <v>1</v>
      </c>
      <c r="AX67" s="3"/>
      <c r="AY67" s="19">
        <v>1</v>
      </c>
      <c r="AZ67" s="3">
        <v>1</v>
      </c>
      <c r="BA67" s="3">
        <v>1</v>
      </c>
      <c r="BB67" s="3">
        <v>1</v>
      </c>
      <c r="BC67" s="3">
        <v>1</v>
      </c>
      <c r="BD67" s="3">
        <v>1</v>
      </c>
      <c r="BE67" s="3">
        <v>1</v>
      </c>
      <c r="BF67" s="3">
        <v>1</v>
      </c>
      <c r="BG67" s="3">
        <v>1</v>
      </c>
      <c r="BH67" s="3">
        <v>1</v>
      </c>
      <c r="BI67" s="3">
        <v>1</v>
      </c>
      <c r="BJ67" s="3"/>
      <c r="BK67" s="3">
        <v>1</v>
      </c>
      <c r="BL67" s="19">
        <v>1</v>
      </c>
      <c r="BM67" s="19"/>
      <c r="BN67" s="19">
        <v>1</v>
      </c>
      <c r="BO67" s="19">
        <v>1</v>
      </c>
      <c r="BP67" s="23">
        <v>1</v>
      </c>
      <c r="BQ67" s="3"/>
    </row>
    <row r="68" spans="1:69" s="1" customFormat="1" ht="31.5">
      <c r="A68" s="98" t="s">
        <v>171</v>
      </c>
      <c r="B68" s="42" t="s">
        <v>9</v>
      </c>
      <c r="C68" s="45">
        <f t="shared" si="38"/>
        <v>0</v>
      </c>
      <c r="D68" s="77">
        <f t="shared" si="22"/>
        <v>0.90322580645161288</v>
      </c>
      <c r="E68" s="62"/>
      <c r="F68" s="69"/>
      <c r="G68" s="6">
        <v>1</v>
      </c>
      <c r="H68" s="3"/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/>
      <c r="AC68" s="3">
        <v>1</v>
      </c>
      <c r="AD68" s="3">
        <v>1</v>
      </c>
      <c r="AE68" s="3">
        <v>1</v>
      </c>
      <c r="AF68" s="3"/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3">
        <v>1</v>
      </c>
      <c r="AM68" s="3"/>
      <c r="AN68" s="3">
        <v>1</v>
      </c>
      <c r="AO68" s="3">
        <v>1</v>
      </c>
      <c r="AP68" s="3">
        <v>1</v>
      </c>
      <c r="AQ68" s="3">
        <v>1</v>
      </c>
      <c r="AR68" s="3">
        <v>1</v>
      </c>
      <c r="AS68" s="3">
        <v>1</v>
      </c>
      <c r="AT68" s="3">
        <v>1</v>
      </c>
      <c r="AU68" s="3">
        <v>1</v>
      </c>
      <c r="AV68" s="3">
        <v>1</v>
      </c>
      <c r="AW68" s="3">
        <v>0</v>
      </c>
      <c r="AX68" s="3">
        <v>1</v>
      </c>
      <c r="AY68" s="19">
        <v>1</v>
      </c>
      <c r="AZ68" s="3">
        <v>1</v>
      </c>
      <c r="BA68" s="3">
        <v>1</v>
      </c>
      <c r="BB68" s="3">
        <v>1</v>
      </c>
      <c r="BC68" s="3">
        <v>1</v>
      </c>
      <c r="BD68" s="3">
        <v>1</v>
      </c>
      <c r="BE68" s="3">
        <v>1</v>
      </c>
      <c r="BF68" s="3">
        <v>1</v>
      </c>
      <c r="BG68" s="3">
        <v>1</v>
      </c>
      <c r="BH68" s="3">
        <v>1</v>
      </c>
      <c r="BI68" s="3">
        <v>1</v>
      </c>
      <c r="BJ68" s="3"/>
      <c r="BK68" s="3">
        <v>1</v>
      </c>
      <c r="BL68" s="19">
        <v>1</v>
      </c>
      <c r="BM68" s="19">
        <v>1</v>
      </c>
      <c r="BN68" s="19">
        <v>1</v>
      </c>
      <c r="BO68" s="19">
        <v>1</v>
      </c>
      <c r="BP68" s="23">
        <v>1</v>
      </c>
      <c r="BQ68" s="6"/>
    </row>
    <row r="69" spans="1:69" s="1" customFormat="1" ht="47.25">
      <c r="A69" s="98" t="s">
        <v>170</v>
      </c>
      <c r="B69" s="42" t="s">
        <v>9</v>
      </c>
      <c r="C69" s="45">
        <f t="shared" si="38"/>
        <v>0</v>
      </c>
      <c r="D69" s="77">
        <f t="shared" si="22"/>
        <v>0.70967741935483875</v>
      </c>
      <c r="E69" s="62"/>
      <c r="F69" s="69"/>
      <c r="G69" s="6">
        <v>1</v>
      </c>
      <c r="H69" s="3"/>
      <c r="I69" s="3">
        <v>1</v>
      </c>
      <c r="J69" s="3">
        <v>0</v>
      </c>
      <c r="K69" s="3">
        <v>1</v>
      </c>
      <c r="L69" s="3">
        <v>1</v>
      </c>
      <c r="M69" s="3">
        <v>1</v>
      </c>
      <c r="N69" s="3">
        <v>1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0</v>
      </c>
      <c r="AB69" s="3"/>
      <c r="AC69" s="3">
        <v>1</v>
      </c>
      <c r="AD69" s="3">
        <v>1</v>
      </c>
      <c r="AE69" s="3"/>
      <c r="AF69" s="3"/>
      <c r="AG69" s="3">
        <v>1</v>
      </c>
      <c r="AH69" s="3">
        <v>0</v>
      </c>
      <c r="AI69" s="3">
        <v>1</v>
      </c>
      <c r="AJ69" s="3">
        <v>1</v>
      </c>
      <c r="AK69" s="3">
        <v>1</v>
      </c>
      <c r="AL69" s="3">
        <v>1</v>
      </c>
      <c r="AM69" s="3"/>
      <c r="AN69" s="3">
        <v>1</v>
      </c>
      <c r="AO69" s="3">
        <v>1</v>
      </c>
      <c r="AP69" s="3">
        <v>1</v>
      </c>
      <c r="AQ69" s="3">
        <v>1</v>
      </c>
      <c r="AR69" s="3">
        <v>0</v>
      </c>
      <c r="AS69" s="3">
        <v>1</v>
      </c>
      <c r="AT69" s="3">
        <v>1</v>
      </c>
      <c r="AU69" s="3">
        <v>1</v>
      </c>
      <c r="AV69" s="3">
        <v>1</v>
      </c>
      <c r="AW69" s="3">
        <v>1</v>
      </c>
      <c r="AX69" s="3">
        <v>1</v>
      </c>
      <c r="AY69" s="19">
        <v>1</v>
      </c>
      <c r="AZ69" s="3">
        <v>1</v>
      </c>
      <c r="BA69" s="3">
        <v>1</v>
      </c>
      <c r="BB69" s="3">
        <v>1</v>
      </c>
      <c r="BC69" s="3">
        <v>0</v>
      </c>
      <c r="BD69" s="3"/>
      <c r="BE69" s="3">
        <v>1</v>
      </c>
      <c r="BF69" s="3">
        <v>1</v>
      </c>
      <c r="BG69" s="3">
        <v>1</v>
      </c>
      <c r="BH69" s="3">
        <v>0</v>
      </c>
      <c r="BI69" s="3">
        <v>1</v>
      </c>
      <c r="BJ69" s="3"/>
      <c r="BK69" s="3">
        <v>1</v>
      </c>
      <c r="BL69" s="19">
        <v>1</v>
      </c>
      <c r="BM69" s="19"/>
      <c r="BN69" s="19">
        <v>1</v>
      </c>
      <c r="BO69" s="19">
        <v>1</v>
      </c>
      <c r="BP69" s="23"/>
      <c r="BQ69" s="3"/>
    </row>
    <row r="70" spans="1:69" s="1" customFormat="1" ht="31.5">
      <c r="A70" s="98" t="s">
        <v>169</v>
      </c>
      <c r="B70" s="42" t="s">
        <v>9</v>
      </c>
      <c r="C70" s="45">
        <f t="shared" si="38"/>
        <v>0</v>
      </c>
      <c r="D70" s="77">
        <f t="shared" si="22"/>
        <v>0.82258064516129037</v>
      </c>
      <c r="E70" s="62"/>
      <c r="F70" s="69"/>
      <c r="G70" s="6">
        <v>1</v>
      </c>
      <c r="H70" s="3"/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/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/>
      <c r="AC70" s="3">
        <v>1</v>
      </c>
      <c r="AD70" s="3">
        <v>1</v>
      </c>
      <c r="AE70" s="3">
        <v>1</v>
      </c>
      <c r="AF70" s="3"/>
      <c r="AG70" s="3">
        <v>1</v>
      </c>
      <c r="AH70" s="3">
        <v>1</v>
      </c>
      <c r="AI70" s="3">
        <v>1</v>
      </c>
      <c r="AJ70" s="3">
        <v>1</v>
      </c>
      <c r="AK70" s="3">
        <v>1</v>
      </c>
      <c r="AL70" s="3">
        <v>1</v>
      </c>
      <c r="AM70" s="3"/>
      <c r="AN70" s="3"/>
      <c r="AO70" s="3">
        <v>0</v>
      </c>
      <c r="AP70" s="3">
        <v>1</v>
      </c>
      <c r="AQ70" s="3">
        <v>1</v>
      </c>
      <c r="AR70" s="3"/>
      <c r="AS70" s="3">
        <v>1</v>
      </c>
      <c r="AT70" s="3">
        <v>1</v>
      </c>
      <c r="AU70" s="3">
        <v>1</v>
      </c>
      <c r="AV70" s="3">
        <v>0</v>
      </c>
      <c r="AW70" s="3">
        <v>1</v>
      </c>
      <c r="AX70" s="3">
        <v>1</v>
      </c>
      <c r="AY70" s="19">
        <v>1</v>
      </c>
      <c r="AZ70" s="3">
        <v>1</v>
      </c>
      <c r="BA70" s="3">
        <v>1</v>
      </c>
      <c r="BB70" s="3">
        <v>1</v>
      </c>
      <c r="BC70" s="3">
        <v>1</v>
      </c>
      <c r="BD70" s="3">
        <v>1</v>
      </c>
      <c r="BE70" s="3">
        <v>1</v>
      </c>
      <c r="BF70" s="3">
        <v>1</v>
      </c>
      <c r="BG70" s="3">
        <v>1</v>
      </c>
      <c r="BH70" s="3">
        <v>1</v>
      </c>
      <c r="BI70" s="3">
        <v>1</v>
      </c>
      <c r="BJ70" s="3"/>
      <c r="BK70" s="3">
        <v>1</v>
      </c>
      <c r="BL70" s="19">
        <v>1</v>
      </c>
      <c r="BM70" s="19"/>
      <c r="BN70" s="19">
        <v>1</v>
      </c>
      <c r="BO70" s="19">
        <v>1</v>
      </c>
      <c r="BP70" s="23">
        <v>1</v>
      </c>
      <c r="BQ70" s="6"/>
    </row>
    <row r="71" spans="1:69" s="1" customFormat="1" ht="31.5">
      <c r="A71" s="98" t="s">
        <v>168</v>
      </c>
      <c r="B71" s="42" t="s">
        <v>9</v>
      </c>
      <c r="C71" s="45">
        <f t="shared" si="38"/>
        <v>0</v>
      </c>
      <c r="D71" s="77">
        <f t="shared" si="22"/>
        <v>0.74193548387096775</v>
      </c>
      <c r="E71" s="62"/>
      <c r="F71" s="69"/>
      <c r="G71" s="6"/>
      <c r="H71" s="3"/>
      <c r="I71" s="3"/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0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/>
      <c r="AB71" s="3"/>
      <c r="AC71" s="3">
        <v>1</v>
      </c>
      <c r="AD71" s="3">
        <v>1</v>
      </c>
      <c r="AE71" s="3"/>
      <c r="AF71" s="3"/>
      <c r="AG71" s="3">
        <v>0</v>
      </c>
      <c r="AH71" s="3">
        <v>1</v>
      </c>
      <c r="AI71" s="3">
        <v>1</v>
      </c>
      <c r="AJ71" s="3">
        <v>1</v>
      </c>
      <c r="AK71" s="3">
        <v>1</v>
      </c>
      <c r="AL71" s="3">
        <v>0</v>
      </c>
      <c r="AM71" s="3"/>
      <c r="AN71" s="3">
        <v>1</v>
      </c>
      <c r="AO71" s="3">
        <v>1</v>
      </c>
      <c r="AP71" s="3">
        <v>1</v>
      </c>
      <c r="AQ71" s="3">
        <v>1</v>
      </c>
      <c r="AR71" s="3"/>
      <c r="AS71" s="3">
        <v>1</v>
      </c>
      <c r="AT71" s="3">
        <v>1</v>
      </c>
      <c r="AU71" s="3">
        <v>1</v>
      </c>
      <c r="AV71" s="3">
        <v>1</v>
      </c>
      <c r="AW71" s="3">
        <v>1</v>
      </c>
      <c r="AX71" s="3">
        <v>1</v>
      </c>
      <c r="AY71" s="19">
        <v>1</v>
      </c>
      <c r="AZ71" s="3">
        <v>1</v>
      </c>
      <c r="BA71" s="3">
        <v>1</v>
      </c>
      <c r="BB71" s="3"/>
      <c r="BC71" s="3">
        <v>1</v>
      </c>
      <c r="BD71" s="3">
        <v>0</v>
      </c>
      <c r="BE71" s="3">
        <v>1</v>
      </c>
      <c r="BF71" s="3">
        <v>1</v>
      </c>
      <c r="BG71" s="3">
        <v>1</v>
      </c>
      <c r="BH71" s="3">
        <v>1</v>
      </c>
      <c r="BI71" s="3">
        <v>1</v>
      </c>
      <c r="BJ71" s="3"/>
      <c r="BK71" s="3">
        <v>1</v>
      </c>
      <c r="BL71" s="19">
        <v>1</v>
      </c>
      <c r="BM71" s="19"/>
      <c r="BN71" s="19">
        <v>1</v>
      </c>
      <c r="BO71" s="19">
        <v>1</v>
      </c>
      <c r="BP71" s="23">
        <v>1</v>
      </c>
      <c r="BQ71" s="6"/>
    </row>
    <row r="72" spans="1:69" s="1" customFormat="1" ht="31.5">
      <c r="A72" s="98" t="s">
        <v>167</v>
      </c>
      <c r="B72" s="42" t="s">
        <v>9</v>
      </c>
      <c r="C72" s="45">
        <f t="shared" si="38"/>
        <v>0</v>
      </c>
      <c r="D72" s="77">
        <f t="shared" si="22"/>
        <v>0.54838709677419351</v>
      </c>
      <c r="E72" s="62"/>
      <c r="F72" s="69"/>
      <c r="G72" s="6"/>
      <c r="H72" s="3"/>
      <c r="I72" s="3">
        <v>1</v>
      </c>
      <c r="J72" s="3">
        <v>0</v>
      </c>
      <c r="K72" s="3">
        <v>1</v>
      </c>
      <c r="L72" s="3"/>
      <c r="M72" s="3"/>
      <c r="N72" s="3"/>
      <c r="O72" s="3"/>
      <c r="P72" s="3"/>
      <c r="Q72" s="3"/>
      <c r="R72" s="3">
        <v>1</v>
      </c>
      <c r="S72" s="3">
        <v>0</v>
      </c>
      <c r="T72" s="3"/>
      <c r="U72" s="3">
        <v>0</v>
      </c>
      <c r="V72" s="3">
        <v>1</v>
      </c>
      <c r="W72" s="3"/>
      <c r="X72" s="3"/>
      <c r="Y72" s="3">
        <v>1</v>
      </c>
      <c r="Z72" s="3">
        <v>1</v>
      </c>
      <c r="AA72" s="3"/>
      <c r="AB72" s="3"/>
      <c r="AC72" s="3"/>
      <c r="AD72" s="3"/>
      <c r="AE72" s="3"/>
      <c r="AF72" s="3"/>
      <c r="AG72" s="3">
        <v>1</v>
      </c>
      <c r="AH72" s="3">
        <v>1</v>
      </c>
      <c r="AI72" s="3">
        <v>1</v>
      </c>
      <c r="AJ72" s="3">
        <v>1</v>
      </c>
      <c r="AK72" s="3">
        <v>1</v>
      </c>
      <c r="AL72" s="3">
        <v>1</v>
      </c>
      <c r="AM72" s="3"/>
      <c r="AN72" s="3">
        <v>1</v>
      </c>
      <c r="AO72" s="3">
        <v>1</v>
      </c>
      <c r="AP72" s="3">
        <v>1</v>
      </c>
      <c r="AQ72" s="3">
        <v>1</v>
      </c>
      <c r="AR72" s="3">
        <v>1</v>
      </c>
      <c r="AS72" s="3">
        <v>1</v>
      </c>
      <c r="AT72" s="3">
        <v>1</v>
      </c>
      <c r="AU72" s="3">
        <v>1</v>
      </c>
      <c r="AV72" s="3">
        <v>1</v>
      </c>
      <c r="AW72" s="3">
        <v>1</v>
      </c>
      <c r="AX72" s="3">
        <v>1</v>
      </c>
      <c r="AY72" s="19">
        <v>1</v>
      </c>
      <c r="AZ72" s="3">
        <v>1</v>
      </c>
      <c r="BA72" s="3">
        <v>1</v>
      </c>
      <c r="BB72" s="3">
        <v>1</v>
      </c>
      <c r="BC72" s="3">
        <v>1</v>
      </c>
      <c r="BD72" s="3"/>
      <c r="BE72" s="3">
        <v>1</v>
      </c>
      <c r="BF72" s="3"/>
      <c r="BG72" s="3"/>
      <c r="BH72" s="3">
        <v>1</v>
      </c>
      <c r="BI72" s="3"/>
      <c r="BJ72" s="3"/>
      <c r="BK72" s="3">
        <v>1</v>
      </c>
      <c r="BL72" s="19"/>
      <c r="BM72" s="19"/>
      <c r="BN72" s="19">
        <v>1</v>
      </c>
      <c r="BO72" s="19">
        <v>1</v>
      </c>
      <c r="BP72" s="23">
        <v>1</v>
      </c>
      <c r="BQ72" s="3"/>
    </row>
    <row r="73" spans="1:69" s="1" customFormat="1" ht="31.5">
      <c r="A73" s="98" t="s">
        <v>166</v>
      </c>
      <c r="B73" s="42" t="s">
        <v>9</v>
      </c>
      <c r="C73" s="45">
        <f t="shared" si="38"/>
        <v>0</v>
      </c>
      <c r="D73" s="77">
        <f t="shared" si="22"/>
        <v>0.64516129032258063</v>
      </c>
      <c r="E73" s="62"/>
      <c r="F73" s="69"/>
      <c r="G73" s="6">
        <v>1</v>
      </c>
      <c r="H73" s="3"/>
      <c r="I73" s="3">
        <v>1</v>
      </c>
      <c r="J73" s="3">
        <v>1</v>
      </c>
      <c r="K73" s="3">
        <v>1</v>
      </c>
      <c r="L73" s="3"/>
      <c r="M73" s="3"/>
      <c r="N73" s="3">
        <v>1</v>
      </c>
      <c r="O73" s="3">
        <v>1</v>
      </c>
      <c r="P73" s="3">
        <v>1</v>
      </c>
      <c r="Q73" s="3"/>
      <c r="R73" s="3">
        <v>0</v>
      </c>
      <c r="S73" s="3"/>
      <c r="T73" s="3">
        <v>1</v>
      </c>
      <c r="U73" s="3">
        <v>1</v>
      </c>
      <c r="V73" s="3">
        <v>1</v>
      </c>
      <c r="W73" s="3">
        <v>1</v>
      </c>
      <c r="X73" s="3"/>
      <c r="Y73" s="3">
        <v>1</v>
      </c>
      <c r="Z73" s="3">
        <v>1</v>
      </c>
      <c r="AA73" s="3"/>
      <c r="AB73" s="3"/>
      <c r="AC73" s="3">
        <v>1</v>
      </c>
      <c r="AD73" s="3">
        <v>1</v>
      </c>
      <c r="AE73" s="3"/>
      <c r="AF73" s="3"/>
      <c r="AG73" s="3">
        <v>0</v>
      </c>
      <c r="AH73" s="3">
        <v>1</v>
      </c>
      <c r="AI73" s="3">
        <v>1</v>
      </c>
      <c r="AJ73" s="3">
        <v>1</v>
      </c>
      <c r="AK73" s="3">
        <v>1</v>
      </c>
      <c r="AL73" s="3"/>
      <c r="AM73" s="3"/>
      <c r="AN73" s="3">
        <v>1</v>
      </c>
      <c r="AO73" s="3">
        <v>1</v>
      </c>
      <c r="AP73" s="3">
        <v>1</v>
      </c>
      <c r="AQ73" s="3">
        <v>1</v>
      </c>
      <c r="AR73" s="3">
        <v>1</v>
      </c>
      <c r="AS73" s="3"/>
      <c r="AT73" s="3">
        <v>0</v>
      </c>
      <c r="AU73" s="3">
        <v>1</v>
      </c>
      <c r="AV73" s="3"/>
      <c r="AW73" s="3">
        <v>1</v>
      </c>
      <c r="AX73" s="3">
        <v>1</v>
      </c>
      <c r="AY73" s="19">
        <v>1</v>
      </c>
      <c r="AZ73" s="3">
        <v>1</v>
      </c>
      <c r="BA73" s="3">
        <v>1</v>
      </c>
      <c r="BB73" s="3">
        <v>1</v>
      </c>
      <c r="BC73" s="3">
        <v>0</v>
      </c>
      <c r="BD73" s="3">
        <v>1</v>
      </c>
      <c r="BE73" s="3">
        <v>1</v>
      </c>
      <c r="BF73" s="3"/>
      <c r="BG73" s="3">
        <v>1</v>
      </c>
      <c r="BH73" s="3">
        <v>1</v>
      </c>
      <c r="BI73" s="3">
        <v>1</v>
      </c>
      <c r="BJ73" s="3"/>
      <c r="BK73" s="3">
        <v>1</v>
      </c>
      <c r="BL73" s="19">
        <v>1</v>
      </c>
      <c r="BM73" s="19"/>
      <c r="BN73" s="19">
        <v>1</v>
      </c>
      <c r="BO73" s="19">
        <v>1</v>
      </c>
      <c r="BP73" s="23"/>
      <c r="BQ73" s="3"/>
    </row>
    <row r="74" spans="1:69" s="1" customFormat="1" ht="31.5">
      <c r="A74" s="95" t="s">
        <v>63</v>
      </c>
      <c r="B74" s="49"/>
      <c r="C74" s="51"/>
      <c r="D74" s="61">
        <f>D79</f>
        <v>10</v>
      </c>
      <c r="E74" s="61">
        <f t="shared" ref="E74:BI74" si="39">E79</f>
        <v>0</v>
      </c>
      <c r="F74" s="74">
        <f t="shared" si="39"/>
        <v>0</v>
      </c>
      <c r="G74" s="86">
        <f t="shared" si="39"/>
        <v>10</v>
      </c>
      <c r="H74" s="61">
        <f t="shared" si="39"/>
        <v>10</v>
      </c>
      <c r="I74" s="61">
        <f t="shared" si="39"/>
        <v>10</v>
      </c>
      <c r="J74" s="61">
        <f t="shared" si="39"/>
        <v>10</v>
      </c>
      <c r="K74" s="61">
        <f t="shared" si="39"/>
        <v>10</v>
      </c>
      <c r="L74" s="61">
        <f t="shared" si="39"/>
        <v>10</v>
      </c>
      <c r="M74" s="61">
        <f t="shared" si="39"/>
        <v>0</v>
      </c>
      <c r="N74" s="61">
        <f t="shared" si="39"/>
        <v>10</v>
      </c>
      <c r="O74" s="61">
        <f t="shared" si="39"/>
        <v>10</v>
      </c>
      <c r="P74" s="61">
        <f t="shared" si="39"/>
        <v>10</v>
      </c>
      <c r="Q74" s="61">
        <f t="shared" si="39"/>
        <v>10</v>
      </c>
      <c r="R74" s="61">
        <f t="shared" si="39"/>
        <v>10</v>
      </c>
      <c r="S74" s="61">
        <f t="shared" si="39"/>
        <v>1</v>
      </c>
      <c r="T74" s="61">
        <f t="shared" si="39"/>
        <v>10</v>
      </c>
      <c r="U74" s="61">
        <f t="shared" si="39"/>
        <v>0</v>
      </c>
      <c r="V74" s="61">
        <f t="shared" si="39"/>
        <v>10</v>
      </c>
      <c r="W74" s="61">
        <f t="shared" si="39"/>
        <v>10</v>
      </c>
      <c r="X74" s="61">
        <f t="shared" si="39"/>
        <v>10</v>
      </c>
      <c r="Y74" s="61">
        <f t="shared" si="39"/>
        <v>10</v>
      </c>
      <c r="Z74" s="61">
        <f t="shared" si="39"/>
        <v>10</v>
      </c>
      <c r="AA74" s="61">
        <f t="shared" si="39"/>
        <v>0</v>
      </c>
      <c r="AB74" s="61">
        <f t="shared" si="39"/>
        <v>0</v>
      </c>
      <c r="AC74" s="61">
        <f t="shared" si="39"/>
        <v>10</v>
      </c>
      <c r="AD74" s="61">
        <f t="shared" si="39"/>
        <v>10</v>
      </c>
      <c r="AE74" s="61">
        <f t="shared" si="39"/>
        <v>0</v>
      </c>
      <c r="AF74" s="61">
        <f t="shared" si="39"/>
        <v>0</v>
      </c>
      <c r="AG74" s="61">
        <f t="shared" si="39"/>
        <v>10</v>
      </c>
      <c r="AH74" s="61">
        <f t="shared" si="39"/>
        <v>10</v>
      </c>
      <c r="AI74" s="61">
        <f t="shared" si="39"/>
        <v>10</v>
      </c>
      <c r="AJ74" s="61">
        <f t="shared" si="39"/>
        <v>10</v>
      </c>
      <c r="AK74" s="61">
        <f t="shared" si="39"/>
        <v>10</v>
      </c>
      <c r="AL74" s="61">
        <f t="shared" si="39"/>
        <v>10</v>
      </c>
      <c r="AM74" s="61">
        <f t="shared" si="39"/>
        <v>0</v>
      </c>
      <c r="AN74" s="61">
        <f t="shared" si="39"/>
        <v>10</v>
      </c>
      <c r="AO74" s="61">
        <f t="shared" si="39"/>
        <v>10</v>
      </c>
      <c r="AP74" s="61">
        <f t="shared" si="39"/>
        <v>10</v>
      </c>
      <c r="AQ74" s="61">
        <f t="shared" si="39"/>
        <v>10</v>
      </c>
      <c r="AR74" s="61">
        <f t="shared" si="39"/>
        <v>10</v>
      </c>
      <c r="AS74" s="61">
        <f t="shared" si="39"/>
        <v>10</v>
      </c>
      <c r="AT74" s="61">
        <f t="shared" si="39"/>
        <v>10</v>
      </c>
      <c r="AU74" s="61">
        <f t="shared" si="39"/>
        <v>10</v>
      </c>
      <c r="AV74" s="61">
        <f t="shared" si="39"/>
        <v>10</v>
      </c>
      <c r="AW74" s="61">
        <f t="shared" si="39"/>
        <v>0</v>
      </c>
      <c r="AX74" s="61">
        <f t="shared" si="39"/>
        <v>10</v>
      </c>
      <c r="AY74" s="61">
        <f t="shared" si="39"/>
        <v>10</v>
      </c>
      <c r="AZ74" s="61">
        <f t="shared" si="39"/>
        <v>10</v>
      </c>
      <c r="BA74" s="61">
        <f t="shared" si="39"/>
        <v>10</v>
      </c>
      <c r="BB74" s="61">
        <f t="shared" si="39"/>
        <v>10</v>
      </c>
      <c r="BC74" s="61">
        <f t="shared" si="39"/>
        <v>10</v>
      </c>
      <c r="BD74" s="61">
        <f t="shared" si="39"/>
        <v>0</v>
      </c>
      <c r="BE74" s="61">
        <f t="shared" si="39"/>
        <v>0</v>
      </c>
      <c r="BF74" s="61">
        <f t="shared" si="39"/>
        <v>10</v>
      </c>
      <c r="BG74" s="61">
        <f t="shared" si="39"/>
        <v>10</v>
      </c>
      <c r="BH74" s="61">
        <f t="shared" si="39"/>
        <v>0</v>
      </c>
      <c r="BI74" s="61">
        <f t="shared" si="39"/>
        <v>10</v>
      </c>
      <c r="BJ74" s="61">
        <f t="shared" ref="BJ74:BP74" si="40">BJ79</f>
        <v>0</v>
      </c>
      <c r="BK74" s="61">
        <f t="shared" si="40"/>
        <v>0</v>
      </c>
      <c r="BL74" s="61">
        <f t="shared" si="40"/>
        <v>10</v>
      </c>
      <c r="BM74" s="61">
        <f t="shared" si="40"/>
        <v>0</v>
      </c>
      <c r="BN74" s="61">
        <f t="shared" si="40"/>
        <v>10</v>
      </c>
      <c r="BO74" s="61">
        <f t="shared" si="40"/>
        <v>10</v>
      </c>
      <c r="BP74" s="61">
        <f t="shared" si="40"/>
        <v>0</v>
      </c>
      <c r="BQ74" s="3"/>
    </row>
    <row r="75" spans="1:69" s="1" customFormat="1" ht="31.5">
      <c r="A75" s="99" t="s">
        <v>64</v>
      </c>
      <c r="B75" s="43" t="s">
        <v>65</v>
      </c>
      <c r="C75" s="44"/>
      <c r="D75" s="46">
        <f>SUM(G75:BQ75)/59</f>
        <v>2.6440677966101696</v>
      </c>
      <c r="E75" s="46"/>
      <c r="F75" s="69"/>
      <c r="G75" s="6">
        <v>2</v>
      </c>
      <c r="H75" s="3"/>
      <c r="I75" s="3"/>
      <c r="J75" s="3"/>
      <c r="K75" s="3">
        <v>1</v>
      </c>
      <c r="L75" s="3">
        <v>2</v>
      </c>
      <c r="M75" s="3"/>
      <c r="N75" s="3">
        <v>1</v>
      </c>
      <c r="O75" s="3"/>
      <c r="P75" s="3">
        <v>2</v>
      </c>
      <c r="Q75" s="3">
        <v>5</v>
      </c>
      <c r="R75" s="3">
        <v>1</v>
      </c>
      <c r="S75" s="3">
        <v>1</v>
      </c>
      <c r="T75" s="3"/>
      <c r="U75" s="3"/>
      <c r="V75" s="3">
        <v>0</v>
      </c>
      <c r="W75" s="3">
        <v>2</v>
      </c>
      <c r="X75" s="3"/>
      <c r="Y75" s="3"/>
      <c r="Z75" s="3">
        <v>3</v>
      </c>
      <c r="AA75" s="3"/>
      <c r="AB75" s="3"/>
      <c r="AC75" s="3"/>
      <c r="AD75" s="3"/>
      <c r="AE75" s="3"/>
      <c r="AF75" s="3"/>
      <c r="AG75" s="3">
        <v>5</v>
      </c>
      <c r="AH75" s="3">
        <v>7</v>
      </c>
      <c r="AI75" s="3">
        <v>7</v>
      </c>
      <c r="AJ75" s="3">
        <v>5</v>
      </c>
      <c r="AK75" s="3">
        <v>5</v>
      </c>
      <c r="AL75" s="3">
        <v>1</v>
      </c>
      <c r="AM75" s="3"/>
      <c r="AN75" s="3">
        <v>5</v>
      </c>
      <c r="AO75" s="3">
        <v>3</v>
      </c>
      <c r="AP75" s="3">
        <v>7</v>
      </c>
      <c r="AQ75" s="3">
        <v>4</v>
      </c>
      <c r="AR75" s="3">
        <v>7</v>
      </c>
      <c r="AS75" s="3">
        <v>4</v>
      </c>
      <c r="AT75" s="3">
        <v>7</v>
      </c>
      <c r="AU75" s="3">
        <v>7</v>
      </c>
      <c r="AV75" s="3">
        <v>2</v>
      </c>
      <c r="AW75" s="3"/>
      <c r="AX75" s="3">
        <v>7</v>
      </c>
      <c r="AY75" s="19">
        <v>10</v>
      </c>
      <c r="AZ75" s="3">
        <v>7</v>
      </c>
      <c r="BA75" s="3">
        <v>3</v>
      </c>
      <c r="BB75" s="3">
        <v>7</v>
      </c>
      <c r="BC75" s="3">
        <v>7</v>
      </c>
      <c r="BD75" s="3"/>
      <c r="BE75" s="3"/>
      <c r="BF75" s="3"/>
      <c r="BG75" s="3">
        <v>10</v>
      </c>
      <c r="BH75" s="3"/>
      <c r="BI75" s="3"/>
      <c r="BJ75" s="3"/>
      <c r="BK75" s="3"/>
      <c r="BL75" s="19">
        <v>1</v>
      </c>
      <c r="BM75" s="19">
        <v>7</v>
      </c>
      <c r="BN75" s="19"/>
      <c r="BO75" s="19">
        <v>1</v>
      </c>
      <c r="BP75" s="23"/>
      <c r="BQ75" s="3"/>
    </row>
    <row r="76" spans="1:69" s="1" customFormat="1" ht="31.5">
      <c r="A76" s="99" t="s">
        <v>66</v>
      </c>
      <c r="B76" s="43" t="s">
        <v>67</v>
      </c>
      <c r="C76" s="44"/>
      <c r="D76" s="46">
        <f>SUM(G76:BQ76)/59</f>
        <v>18.152542372881356</v>
      </c>
      <c r="E76" s="46"/>
      <c r="F76" s="69"/>
      <c r="G76" s="6">
        <v>20</v>
      </c>
      <c r="H76" s="3">
        <v>30</v>
      </c>
      <c r="I76" s="3">
        <v>30</v>
      </c>
      <c r="J76" s="3">
        <v>20</v>
      </c>
      <c r="K76" s="3">
        <v>30</v>
      </c>
      <c r="L76" s="3">
        <v>30</v>
      </c>
      <c r="M76" s="3">
        <v>0</v>
      </c>
      <c r="N76" s="3">
        <v>60</v>
      </c>
      <c r="O76" s="3">
        <v>15</v>
      </c>
      <c r="P76" s="3">
        <v>30</v>
      </c>
      <c r="Q76" s="3">
        <v>15</v>
      </c>
      <c r="R76" s="3">
        <v>30</v>
      </c>
      <c r="S76" s="3">
        <v>20</v>
      </c>
      <c r="T76" s="3">
        <v>20</v>
      </c>
      <c r="U76" s="3"/>
      <c r="V76" s="3">
        <v>15</v>
      </c>
      <c r="W76" s="3">
        <v>20</v>
      </c>
      <c r="X76" s="3">
        <v>15</v>
      </c>
      <c r="Y76" s="3">
        <v>20</v>
      </c>
      <c r="Z76" s="3">
        <v>40</v>
      </c>
      <c r="AA76" s="3"/>
      <c r="AB76" s="3"/>
      <c r="AC76" s="3">
        <v>30</v>
      </c>
      <c r="AD76" s="3">
        <v>10</v>
      </c>
      <c r="AE76" s="3">
        <v>20</v>
      </c>
      <c r="AF76" s="3"/>
      <c r="AG76" s="3">
        <v>60</v>
      </c>
      <c r="AH76" s="3">
        <v>20</v>
      </c>
      <c r="AI76" s="3">
        <v>10</v>
      </c>
      <c r="AJ76" s="3">
        <v>20</v>
      </c>
      <c r="AK76" s="3">
        <v>15</v>
      </c>
      <c r="AL76" s="3">
        <v>30</v>
      </c>
      <c r="AM76" s="3"/>
      <c r="AN76" s="3">
        <v>20</v>
      </c>
      <c r="AO76" s="3">
        <v>10</v>
      </c>
      <c r="AP76" s="3">
        <v>30</v>
      </c>
      <c r="AQ76" s="3">
        <v>18</v>
      </c>
      <c r="AR76" s="3">
        <v>60</v>
      </c>
      <c r="AS76" s="3">
        <v>20</v>
      </c>
      <c r="AT76" s="3">
        <v>15</v>
      </c>
      <c r="AU76" s="3">
        <v>30</v>
      </c>
      <c r="AV76" s="3">
        <v>5</v>
      </c>
      <c r="AW76" s="3"/>
      <c r="AX76" s="3">
        <v>5</v>
      </c>
      <c r="AY76" s="19">
        <v>15</v>
      </c>
      <c r="AZ76" s="3">
        <v>20</v>
      </c>
      <c r="BA76" s="3">
        <v>15</v>
      </c>
      <c r="BB76" s="3">
        <v>20</v>
      </c>
      <c r="BC76" s="3">
        <v>5</v>
      </c>
      <c r="BD76" s="3"/>
      <c r="BE76" s="3"/>
      <c r="BF76" s="3">
        <v>20</v>
      </c>
      <c r="BG76" s="3">
        <v>20</v>
      </c>
      <c r="BH76" s="3"/>
      <c r="BI76" s="3">
        <v>20</v>
      </c>
      <c r="BJ76" s="3"/>
      <c r="BK76" s="3"/>
      <c r="BL76" s="19">
        <v>30</v>
      </c>
      <c r="BM76" s="19"/>
      <c r="BN76" s="19">
        <v>15</v>
      </c>
      <c r="BO76" s="19">
        <v>3</v>
      </c>
      <c r="BP76" s="23"/>
      <c r="BQ76" s="3"/>
    </row>
    <row r="77" spans="1:69" s="1" customFormat="1" ht="31.5">
      <c r="A77" s="99" t="s">
        <v>68</v>
      </c>
      <c r="B77" s="43" t="s">
        <v>67</v>
      </c>
      <c r="C77" s="44"/>
      <c r="D77" s="46">
        <f t="shared" ref="D77:D78" si="41">SUM(G77:BQ77)/59</f>
        <v>12.796610169491526</v>
      </c>
      <c r="E77" s="46"/>
      <c r="F77" s="69"/>
      <c r="G77" s="6">
        <v>15</v>
      </c>
      <c r="H77" s="3">
        <v>15</v>
      </c>
      <c r="I77" s="3">
        <v>15</v>
      </c>
      <c r="J77" s="3">
        <v>15</v>
      </c>
      <c r="K77" s="3">
        <v>10</v>
      </c>
      <c r="L77" s="3">
        <v>15</v>
      </c>
      <c r="M77" s="3"/>
      <c r="N77" s="3">
        <v>15</v>
      </c>
      <c r="O77" s="3">
        <v>10</v>
      </c>
      <c r="P77" s="3">
        <v>15</v>
      </c>
      <c r="Q77" s="3">
        <v>15</v>
      </c>
      <c r="R77" s="3">
        <v>30</v>
      </c>
      <c r="S77" s="3">
        <v>15</v>
      </c>
      <c r="T77" s="3">
        <v>10</v>
      </c>
      <c r="U77" s="3"/>
      <c r="V77" s="3">
        <v>15</v>
      </c>
      <c r="W77" s="3">
        <v>20</v>
      </c>
      <c r="X77" s="3">
        <v>15</v>
      </c>
      <c r="Y77" s="3">
        <v>10</v>
      </c>
      <c r="Z77" s="3">
        <v>20</v>
      </c>
      <c r="AA77" s="3"/>
      <c r="AB77" s="3"/>
      <c r="AC77" s="3">
        <v>10</v>
      </c>
      <c r="AD77" s="3">
        <v>15</v>
      </c>
      <c r="AE77" s="3">
        <v>15</v>
      </c>
      <c r="AF77" s="3"/>
      <c r="AG77" s="3">
        <v>12</v>
      </c>
      <c r="AH77" s="3">
        <v>15</v>
      </c>
      <c r="AI77" s="3">
        <v>12</v>
      </c>
      <c r="AJ77" s="3">
        <v>17</v>
      </c>
      <c r="AK77" s="3">
        <v>10</v>
      </c>
      <c r="AL77" s="3">
        <v>20</v>
      </c>
      <c r="AM77" s="3"/>
      <c r="AN77" s="3">
        <v>30</v>
      </c>
      <c r="AO77" s="3">
        <v>20</v>
      </c>
      <c r="AP77" s="3">
        <v>20</v>
      </c>
      <c r="AQ77" s="3">
        <v>7</v>
      </c>
      <c r="AR77" s="3">
        <v>12</v>
      </c>
      <c r="AS77" s="3">
        <v>20</v>
      </c>
      <c r="AT77" s="3">
        <v>20</v>
      </c>
      <c r="AU77" s="3">
        <v>10</v>
      </c>
      <c r="AV77" s="3">
        <v>5</v>
      </c>
      <c r="AW77" s="3"/>
      <c r="AX77" s="3">
        <v>15</v>
      </c>
      <c r="AY77" s="19">
        <v>10</v>
      </c>
      <c r="AZ77" s="3">
        <v>15</v>
      </c>
      <c r="BA77" s="3">
        <v>20</v>
      </c>
      <c r="BB77" s="3">
        <v>10</v>
      </c>
      <c r="BC77" s="3">
        <v>30</v>
      </c>
      <c r="BD77" s="3"/>
      <c r="BE77" s="3"/>
      <c r="BF77" s="3">
        <v>30</v>
      </c>
      <c r="BG77" s="3">
        <v>15</v>
      </c>
      <c r="BH77" s="3"/>
      <c r="BI77" s="3">
        <v>30</v>
      </c>
      <c r="BJ77" s="3"/>
      <c r="BK77" s="3"/>
      <c r="BL77" s="19">
        <v>10</v>
      </c>
      <c r="BM77" s="19"/>
      <c r="BN77" s="19">
        <v>15</v>
      </c>
      <c r="BO77" s="19">
        <v>10</v>
      </c>
      <c r="BP77" s="23"/>
      <c r="BQ77" s="3"/>
    </row>
    <row r="78" spans="1:69" s="1" customFormat="1" ht="31.5">
      <c r="A78" s="99" t="s">
        <v>69</v>
      </c>
      <c r="B78" s="43" t="s">
        <v>65</v>
      </c>
      <c r="C78" s="44"/>
      <c r="D78" s="46">
        <f t="shared" si="41"/>
        <v>3.6779661016949152</v>
      </c>
      <c r="E78" s="46"/>
      <c r="F78" s="69"/>
      <c r="G78" s="6">
        <v>3</v>
      </c>
      <c r="H78" s="3">
        <v>10</v>
      </c>
      <c r="I78" s="3">
        <v>10</v>
      </c>
      <c r="J78" s="3"/>
      <c r="K78" s="3">
        <v>3</v>
      </c>
      <c r="L78" s="3">
        <v>3</v>
      </c>
      <c r="M78" s="3"/>
      <c r="N78" s="3">
        <v>2</v>
      </c>
      <c r="O78" s="3">
        <v>7</v>
      </c>
      <c r="P78" s="3">
        <v>7</v>
      </c>
      <c r="Q78" s="3">
        <v>5</v>
      </c>
      <c r="R78" s="3">
        <v>3</v>
      </c>
      <c r="S78" s="3">
        <v>5</v>
      </c>
      <c r="T78" s="3">
        <v>3</v>
      </c>
      <c r="U78" s="3"/>
      <c r="V78" s="3">
        <v>3</v>
      </c>
      <c r="W78" s="3">
        <v>5</v>
      </c>
      <c r="X78" s="3"/>
      <c r="Y78" s="3"/>
      <c r="Z78" s="3">
        <v>3</v>
      </c>
      <c r="AA78" s="3"/>
      <c r="AB78" s="3"/>
      <c r="AC78" s="3">
        <v>3</v>
      </c>
      <c r="AD78" s="3">
        <v>2</v>
      </c>
      <c r="AE78" s="3">
        <v>3</v>
      </c>
      <c r="AF78" s="3"/>
      <c r="AG78" s="3">
        <v>5</v>
      </c>
      <c r="AH78" s="3"/>
      <c r="AI78" s="3">
        <v>3</v>
      </c>
      <c r="AJ78" s="3">
        <v>7</v>
      </c>
      <c r="AK78" s="3">
        <v>4</v>
      </c>
      <c r="AL78" s="3">
        <v>5</v>
      </c>
      <c r="AM78" s="3"/>
      <c r="AN78" s="3">
        <v>7</v>
      </c>
      <c r="AO78" s="3">
        <v>3</v>
      </c>
      <c r="AP78" s="3">
        <v>14</v>
      </c>
      <c r="AQ78" s="3">
        <v>3</v>
      </c>
      <c r="AR78" s="3">
        <v>3</v>
      </c>
      <c r="AS78" s="3">
        <v>4</v>
      </c>
      <c r="AT78" s="3">
        <v>10</v>
      </c>
      <c r="AU78" s="3">
        <v>5</v>
      </c>
      <c r="AV78" s="3">
        <v>4</v>
      </c>
      <c r="AW78" s="3"/>
      <c r="AX78" s="3">
        <v>7</v>
      </c>
      <c r="AY78" s="19">
        <v>5</v>
      </c>
      <c r="AZ78" s="3">
        <v>7</v>
      </c>
      <c r="BA78" s="3">
        <v>30</v>
      </c>
      <c r="BB78" s="3">
        <v>5</v>
      </c>
      <c r="BC78" s="3">
        <v>1</v>
      </c>
      <c r="BD78" s="3"/>
      <c r="BE78" s="3"/>
      <c r="BF78" s="3"/>
      <c r="BG78" s="3"/>
      <c r="BH78" s="3"/>
      <c r="BI78" s="3"/>
      <c r="BJ78" s="3"/>
      <c r="BK78" s="3"/>
      <c r="BL78" s="19"/>
      <c r="BM78" s="19"/>
      <c r="BN78" s="19"/>
      <c r="BO78" s="19">
        <v>5</v>
      </c>
      <c r="BP78" s="23"/>
      <c r="BQ78" s="3"/>
    </row>
    <row r="79" spans="1:69" s="1" customFormat="1" ht="31.5">
      <c r="A79" s="100" t="s">
        <v>191</v>
      </c>
      <c r="B79" s="42" t="s">
        <v>155</v>
      </c>
      <c r="C79" s="44"/>
      <c r="D79" s="46">
        <v>10</v>
      </c>
      <c r="E79" s="46"/>
      <c r="F79" s="69"/>
      <c r="G79" s="6">
        <v>10</v>
      </c>
      <c r="H79" s="3">
        <v>10</v>
      </c>
      <c r="I79" s="3">
        <v>10</v>
      </c>
      <c r="J79" s="3">
        <v>10</v>
      </c>
      <c r="K79" s="3">
        <v>10</v>
      </c>
      <c r="L79" s="3">
        <v>10</v>
      </c>
      <c r="M79" s="3"/>
      <c r="N79" s="3">
        <v>10</v>
      </c>
      <c r="O79" s="3">
        <v>10</v>
      </c>
      <c r="P79" s="3">
        <v>10</v>
      </c>
      <c r="Q79" s="3">
        <v>10</v>
      </c>
      <c r="R79" s="3">
        <v>10</v>
      </c>
      <c r="S79" s="3">
        <v>1</v>
      </c>
      <c r="T79" s="3">
        <v>10</v>
      </c>
      <c r="U79" s="3"/>
      <c r="V79" s="3">
        <v>10</v>
      </c>
      <c r="W79" s="3">
        <v>10</v>
      </c>
      <c r="X79" s="3">
        <v>10</v>
      </c>
      <c r="Y79" s="3">
        <v>10</v>
      </c>
      <c r="Z79" s="3">
        <v>10</v>
      </c>
      <c r="AA79" s="3"/>
      <c r="AB79" s="3"/>
      <c r="AC79" s="3">
        <v>10</v>
      </c>
      <c r="AD79" s="3">
        <v>10</v>
      </c>
      <c r="AE79" s="3"/>
      <c r="AF79" s="3"/>
      <c r="AG79" s="3">
        <v>10</v>
      </c>
      <c r="AH79" s="3">
        <v>10</v>
      </c>
      <c r="AI79" s="3">
        <v>10</v>
      </c>
      <c r="AJ79" s="3">
        <v>10</v>
      </c>
      <c r="AK79" s="3">
        <v>10</v>
      </c>
      <c r="AL79" s="3">
        <v>10</v>
      </c>
      <c r="AM79" s="3"/>
      <c r="AN79" s="3">
        <v>10</v>
      </c>
      <c r="AO79" s="3">
        <v>10</v>
      </c>
      <c r="AP79" s="3">
        <v>10</v>
      </c>
      <c r="AQ79" s="3">
        <v>10</v>
      </c>
      <c r="AR79" s="3">
        <v>10</v>
      </c>
      <c r="AS79" s="3">
        <v>10</v>
      </c>
      <c r="AT79" s="3">
        <v>10</v>
      </c>
      <c r="AU79" s="3">
        <v>10</v>
      </c>
      <c r="AV79" s="3">
        <v>10</v>
      </c>
      <c r="AW79" s="3"/>
      <c r="AX79" s="3">
        <v>10</v>
      </c>
      <c r="AY79" s="19">
        <v>10</v>
      </c>
      <c r="AZ79" s="3">
        <v>10</v>
      </c>
      <c r="BA79" s="3">
        <v>10</v>
      </c>
      <c r="BB79" s="3">
        <v>10</v>
      </c>
      <c r="BC79" s="3">
        <v>10</v>
      </c>
      <c r="BD79" s="3"/>
      <c r="BE79" s="3"/>
      <c r="BF79" s="3">
        <v>10</v>
      </c>
      <c r="BG79" s="3">
        <v>10</v>
      </c>
      <c r="BH79" s="3"/>
      <c r="BI79" s="3">
        <v>10</v>
      </c>
      <c r="BJ79" s="3"/>
      <c r="BK79" s="3"/>
      <c r="BL79" s="19">
        <v>10</v>
      </c>
      <c r="BM79" s="19"/>
      <c r="BN79" s="19">
        <v>10</v>
      </c>
      <c r="BO79" s="19">
        <v>10</v>
      </c>
      <c r="BP79" s="23"/>
      <c r="BQ79" s="6"/>
    </row>
    <row r="80" spans="1:69" s="1" customFormat="1" ht="38.25" customHeight="1">
      <c r="A80" s="101" t="s">
        <v>70</v>
      </c>
      <c r="B80" s="55" t="s">
        <v>173</v>
      </c>
      <c r="C80" s="56"/>
      <c r="D80" s="77">
        <f>SUM(G80:BQ80)/62</f>
        <v>45.693548387096776</v>
      </c>
      <c r="E80" s="64"/>
      <c r="F80" s="73"/>
      <c r="G80" s="25">
        <f>G82+G91+G94+G99+G108+G113</f>
        <v>49</v>
      </c>
      <c r="H80" s="15">
        <f t="shared" ref="H80:BK80" si="42">H82+H91+H94+H99+H108+H113</f>
        <v>48</v>
      </c>
      <c r="I80" s="15">
        <f t="shared" si="42"/>
        <v>50</v>
      </c>
      <c r="J80" s="15">
        <f t="shared" si="42"/>
        <v>53</v>
      </c>
      <c r="K80" s="15">
        <f t="shared" si="42"/>
        <v>0</v>
      </c>
      <c r="L80" s="15">
        <f t="shared" si="42"/>
        <v>50</v>
      </c>
      <c r="M80" s="15">
        <f t="shared" si="42"/>
        <v>53</v>
      </c>
      <c r="N80" s="15">
        <f t="shared" si="42"/>
        <v>28</v>
      </c>
      <c r="O80" s="15">
        <f t="shared" si="42"/>
        <v>53</v>
      </c>
      <c r="P80" s="15">
        <f t="shared" si="42"/>
        <v>50</v>
      </c>
      <c r="Q80" s="15">
        <f t="shared" si="42"/>
        <v>49</v>
      </c>
      <c r="R80" s="15">
        <f t="shared" si="42"/>
        <v>52</v>
      </c>
      <c r="S80" s="15">
        <f t="shared" si="42"/>
        <v>48</v>
      </c>
      <c r="T80" s="15">
        <f t="shared" si="42"/>
        <v>44</v>
      </c>
      <c r="U80" s="15">
        <f t="shared" si="42"/>
        <v>37</v>
      </c>
      <c r="V80" s="15">
        <f t="shared" si="42"/>
        <v>49</v>
      </c>
      <c r="W80" s="15">
        <f t="shared" si="42"/>
        <v>50</v>
      </c>
      <c r="X80" s="15">
        <f t="shared" si="42"/>
        <v>54</v>
      </c>
      <c r="Y80" s="15">
        <f t="shared" si="42"/>
        <v>59</v>
      </c>
      <c r="Z80" s="15">
        <f t="shared" si="42"/>
        <v>47</v>
      </c>
      <c r="AA80" s="15">
        <f t="shared" si="42"/>
        <v>57</v>
      </c>
      <c r="AB80" s="15">
        <f t="shared" si="42"/>
        <v>0</v>
      </c>
      <c r="AC80" s="15">
        <f t="shared" si="42"/>
        <v>55</v>
      </c>
      <c r="AD80" s="15">
        <f t="shared" si="42"/>
        <v>61</v>
      </c>
      <c r="AE80" s="15">
        <f t="shared" si="42"/>
        <v>48</v>
      </c>
      <c r="AF80" s="15">
        <f t="shared" si="42"/>
        <v>0</v>
      </c>
      <c r="AG80" s="15">
        <f t="shared" si="42"/>
        <v>44</v>
      </c>
      <c r="AH80" s="15">
        <f t="shared" si="42"/>
        <v>38</v>
      </c>
      <c r="AI80" s="15">
        <f t="shared" si="42"/>
        <v>36</v>
      </c>
      <c r="AJ80" s="15">
        <f t="shared" si="42"/>
        <v>35</v>
      </c>
      <c r="AK80" s="15">
        <f t="shared" si="42"/>
        <v>39</v>
      </c>
      <c r="AL80" s="15">
        <f t="shared" si="42"/>
        <v>32</v>
      </c>
      <c r="AM80" s="15">
        <f t="shared" si="42"/>
        <v>0</v>
      </c>
      <c r="AN80" s="15">
        <f t="shared" si="42"/>
        <v>36</v>
      </c>
      <c r="AO80" s="15">
        <f t="shared" si="42"/>
        <v>45</v>
      </c>
      <c r="AP80" s="15">
        <f t="shared" si="42"/>
        <v>53</v>
      </c>
      <c r="AQ80" s="15">
        <f t="shared" si="42"/>
        <v>50</v>
      </c>
      <c r="AR80" s="15">
        <f t="shared" si="42"/>
        <v>55</v>
      </c>
      <c r="AS80" s="15">
        <f t="shared" si="42"/>
        <v>50</v>
      </c>
      <c r="AT80" s="15">
        <f t="shared" si="42"/>
        <v>60</v>
      </c>
      <c r="AU80" s="15">
        <f t="shared" si="42"/>
        <v>55</v>
      </c>
      <c r="AV80" s="15">
        <f t="shared" si="42"/>
        <v>61</v>
      </c>
      <c r="AW80" s="15">
        <f t="shared" si="42"/>
        <v>30</v>
      </c>
      <c r="AX80" s="15">
        <f t="shared" si="42"/>
        <v>55</v>
      </c>
      <c r="AY80" s="15">
        <f t="shared" si="42"/>
        <v>57</v>
      </c>
      <c r="AZ80" s="15">
        <f t="shared" si="42"/>
        <v>61</v>
      </c>
      <c r="BA80" s="15">
        <f t="shared" si="42"/>
        <v>51</v>
      </c>
      <c r="BB80" s="15">
        <f t="shared" si="42"/>
        <v>54</v>
      </c>
      <c r="BC80" s="15">
        <f t="shared" ref="BC80" si="43">BC82+BC91+BC94+BC99+BC108+BC113</f>
        <v>60</v>
      </c>
      <c r="BD80" s="15">
        <f t="shared" si="42"/>
        <v>6</v>
      </c>
      <c r="BE80" s="15">
        <f t="shared" si="42"/>
        <v>50</v>
      </c>
      <c r="BF80" s="15">
        <f t="shared" si="42"/>
        <v>58</v>
      </c>
      <c r="BG80" s="15">
        <f t="shared" si="42"/>
        <v>41</v>
      </c>
      <c r="BH80" s="15">
        <f t="shared" si="42"/>
        <v>54</v>
      </c>
      <c r="BI80" s="15">
        <f t="shared" si="42"/>
        <v>59</v>
      </c>
      <c r="BJ80" s="15">
        <f t="shared" si="42"/>
        <v>36</v>
      </c>
      <c r="BK80" s="15">
        <f t="shared" si="42"/>
        <v>61</v>
      </c>
      <c r="BL80" s="15">
        <f t="shared" ref="BL80:BP80" si="44">BL82+BL91+BL94+BL99+BL108+BL113</f>
        <v>57</v>
      </c>
      <c r="BM80" s="15">
        <f t="shared" si="44"/>
        <v>45</v>
      </c>
      <c r="BN80" s="15">
        <f t="shared" si="44"/>
        <v>59</v>
      </c>
      <c r="BO80" s="15">
        <f t="shared" si="44"/>
        <v>58</v>
      </c>
      <c r="BP80" s="15">
        <f t="shared" si="44"/>
        <v>48</v>
      </c>
      <c r="BQ80" s="3"/>
    </row>
    <row r="81" spans="1:69" s="1" customFormat="1" ht="31.5" customHeight="1">
      <c r="A81" s="95" t="s">
        <v>71</v>
      </c>
      <c r="B81" s="49"/>
      <c r="C81" s="52"/>
      <c r="D81" s="77">
        <f t="shared" ref="D81:D115" si="45">SUM(G81:BQ81)/62</f>
        <v>0</v>
      </c>
      <c r="E81" s="63"/>
      <c r="F81" s="70"/>
      <c r="G81" s="2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26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26"/>
      <c r="BM81" s="26"/>
      <c r="BN81" s="26"/>
      <c r="BO81" s="26"/>
      <c r="BP81" s="27"/>
      <c r="BQ81" s="3"/>
    </row>
    <row r="82" spans="1:69" s="1" customFormat="1" ht="20.25" customHeight="1">
      <c r="A82" s="95" t="s">
        <v>72</v>
      </c>
      <c r="B82" s="49" t="s">
        <v>147</v>
      </c>
      <c r="C82" s="52"/>
      <c r="D82" s="77">
        <f t="shared" si="45"/>
        <v>5.693548387096774</v>
      </c>
      <c r="E82" s="63"/>
      <c r="F82" s="70"/>
      <c r="G82" s="25">
        <f t="shared" ref="G82:T82" si="46">G83+G84+G85+G86+G87+G88+G89+G90</f>
        <v>5</v>
      </c>
      <c r="H82" s="15">
        <f t="shared" si="46"/>
        <v>7</v>
      </c>
      <c r="I82" s="15">
        <f t="shared" si="46"/>
        <v>5</v>
      </c>
      <c r="J82" s="15">
        <f t="shared" si="46"/>
        <v>6</v>
      </c>
      <c r="K82" s="15">
        <f t="shared" si="46"/>
        <v>0</v>
      </c>
      <c r="L82" s="15">
        <f t="shared" si="46"/>
        <v>7</v>
      </c>
      <c r="M82" s="15">
        <f t="shared" si="46"/>
        <v>7</v>
      </c>
      <c r="N82" s="15">
        <f t="shared" si="46"/>
        <v>7</v>
      </c>
      <c r="O82" s="15">
        <f t="shared" si="46"/>
        <v>8</v>
      </c>
      <c r="P82" s="15">
        <f t="shared" si="46"/>
        <v>6</v>
      </c>
      <c r="Q82" s="15">
        <f t="shared" si="46"/>
        <v>6</v>
      </c>
      <c r="R82" s="15">
        <f t="shared" si="46"/>
        <v>8</v>
      </c>
      <c r="S82" s="15">
        <f t="shared" si="46"/>
        <v>6</v>
      </c>
      <c r="T82" s="15">
        <f t="shared" si="46"/>
        <v>8</v>
      </c>
      <c r="U82" s="15">
        <f>U83+U84+U85+U86+U87+U88+U89+U90</f>
        <v>5</v>
      </c>
      <c r="V82" s="15">
        <f t="shared" ref="V82:AF82" si="47">V83+V84+V85+V86+V87+V88+V89+V90</f>
        <v>6</v>
      </c>
      <c r="W82" s="15">
        <f t="shared" si="47"/>
        <v>5</v>
      </c>
      <c r="X82" s="15">
        <f t="shared" si="47"/>
        <v>8</v>
      </c>
      <c r="Y82" s="15">
        <f t="shared" si="47"/>
        <v>8</v>
      </c>
      <c r="Z82" s="15">
        <f t="shared" si="47"/>
        <v>7</v>
      </c>
      <c r="AA82" s="15">
        <f t="shared" si="47"/>
        <v>5</v>
      </c>
      <c r="AB82" s="15">
        <f t="shared" si="47"/>
        <v>0</v>
      </c>
      <c r="AC82" s="15">
        <f t="shared" si="47"/>
        <v>6</v>
      </c>
      <c r="AD82" s="15">
        <f t="shared" si="47"/>
        <v>7</v>
      </c>
      <c r="AE82" s="15">
        <f t="shared" si="47"/>
        <v>6</v>
      </c>
      <c r="AF82" s="15">
        <f t="shared" si="47"/>
        <v>0</v>
      </c>
      <c r="AG82" s="15">
        <f>AG83+AG84+AG85+AG86+AG87+AG88+AG89+AG90</f>
        <v>5</v>
      </c>
      <c r="AH82" s="15">
        <f t="shared" ref="AH82:BQ82" si="48">AH83+AH84+AH85+AH86+AH87+AH88+AH89+AH90</f>
        <v>7</v>
      </c>
      <c r="AI82" s="15">
        <f t="shared" si="48"/>
        <v>8</v>
      </c>
      <c r="AJ82" s="15">
        <f t="shared" si="48"/>
        <v>7</v>
      </c>
      <c r="AK82" s="15">
        <f t="shared" si="48"/>
        <v>7</v>
      </c>
      <c r="AL82" s="15">
        <f t="shared" si="48"/>
        <v>5</v>
      </c>
      <c r="AM82" s="15">
        <f t="shared" si="48"/>
        <v>0</v>
      </c>
      <c r="AN82" s="15">
        <f t="shared" si="48"/>
        <v>6</v>
      </c>
      <c r="AO82" s="15">
        <f t="shared" si="48"/>
        <v>6</v>
      </c>
      <c r="AP82" s="15">
        <f t="shared" si="48"/>
        <v>8</v>
      </c>
      <c r="AQ82" s="15">
        <f t="shared" si="48"/>
        <v>5</v>
      </c>
      <c r="AR82" s="15">
        <f t="shared" si="48"/>
        <v>7</v>
      </c>
      <c r="AS82" s="15">
        <f t="shared" si="48"/>
        <v>6</v>
      </c>
      <c r="AT82" s="15">
        <f t="shared" si="48"/>
        <v>6</v>
      </c>
      <c r="AU82" s="15">
        <f t="shared" si="48"/>
        <v>7</v>
      </c>
      <c r="AV82" s="15">
        <f t="shared" si="48"/>
        <v>6</v>
      </c>
      <c r="AW82" s="15">
        <f t="shared" si="48"/>
        <v>6</v>
      </c>
      <c r="AX82" s="15">
        <f t="shared" si="48"/>
        <v>7</v>
      </c>
      <c r="AY82" s="15">
        <f t="shared" si="48"/>
        <v>7</v>
      </c>
      <c r="AZ82" s="15">
        <f t="shared" si="48"/>
        <v>8</v>
      </c>
      <c r="BA82" s="15">
        <f t="shared" si="48"/>
        <v>6</v>
      </c>
      <c r="BB82" s="15">
        <f t="shared" si="48"/>
        <v>7</v>
      </c>
      <c r="BC82" s="15">
        <f t="shared" ref="BC82" si="49">BC83+BC84+BC85+BC86+BC87+BC88+BC89+BC90</f>
        <v>8</v>
      </c>
      <c r="BD82" s="15">
        <f t="shared" si="48"/>
        <v>3</v>
      </c>
      <c r="BE82" s="15">
        <f t="shared" si="48"/>
        <v>6</v>
      </c>
      <c r="BF82" s="15">
        <f t="shared" si="48"/>
        <v>6</v>
      </c>
      <c r="BG82" s="15">
        <f t="shared" si="48"/>
        <v>5</v>
      </c>
      <c r="BH82" s="15">
        <f t="shared" si="48"/>
        <v>6</v>
      </c>
      <c r="BI82" s="15">
        <f t="shared" si="48"/>
        <v>5</v>
      </c>
      <c r="BJ82" s="15">
        <f t="shared" si="48"/>
        <v>0</v>
      </c>
      <c r="BK82" s="15">
        <f t="shared" si="48"/>
        <v>7</v>
      </c>
      <c r="BL82" s="15">
        <f t="shared" si="48"/>
        <v>5</v>
      </c>
      <c r="BM82" s="15">
        <f t="shared" si="48"/>
        <v>0</v>
      </c>
      <c r="BN82" s="15">
        <f t="shared" si="48"/>
        <v>6</v>
      </c>
      <c r="BO82" s="15">
        <f t="shared" si="48"/>
        <v>7</v>
      </c>
      <c r="BP82" s="15">
        <f t="shared" si="48"/>
        <v>3</v>
      </c>
      <c r="BQ82" s="3">
        <f t="shared" si="48"/>
        <v>0</v>
      </c>
    </row>
    <row r="83" spans="1:69" s="1" customFormat="1" ht="31.5">
      <c r="A83" s="98" t="s">
        <v>174</v>
      </c>
      <c r="B83" s="42" t="s">
        <v>9</v>
      </c>
      <c r="C83" s="45">
        <f t="shared" ref="C83:C89" si="50">COUNTIF(G83:BQ83,"да")/70</f>
        <v>0</v>
      </c>
      <c r="D83" s="77">
        <f t="shared" si="45"/>
        <v>0.33870967741935482</v>
      </c>
      <c r="E83" s="62"/>
      <c r="F83" s="71"/>
      <c r="G83" s="6"/>
      <c r="H83" s="3">
        <v>1</v>
      </c>
      <c r="I83" s="3"/>
      <c r="J83" s="3">
        <v>0</v>
      </c>
      <c r="K83" s="3"/>
      <c r="L83" s="3">
        <v>0</v>
      </c>
      <c r="M83" s="3">
        <v>1</v>
      </c>
      <c r="N83" s="3">
        <v>0</v>
      </c>
      <c r="O83" s="3">
        <v>1</v>
      </c>
      <c r="P83" s="3"/>
      <c r="Q83" s="3"/>
      <c r="R83" s="3">
        <v>1</v>
      </c>
      <c r="S83" s="3"/>
      <c r="T83" s="3">
        <v>1</v>
      </c>
      <c r="U83" s="3">
        <v>0</v>
      </c>
      <c r="V83" s="3">
        <v>0</v>
      </c>
      <c r="W83" s="3"/>
      <c r="X83" s="3">
        <v>1</v>
      </c>
      <c r="Y83" s="3">
        <v>1</v>
      </c>
      <c r="Z83" s="3">
        <v>0</v>
      </c>
      <c r="AA83" s="3"/>
      <c r="AB83" s="3"/>
      <c r="AC83" s="3">
        <v>0</v>
      </c>
      <c r="AD83" s="3"/>
      <c r="AE83" s="3"/>
      <c r="AF83" s="3"/>
      <c r="AG83" s="3">
        <v>0</v>
      </c>
      <c r="AH83" s="3">
        <v>1</v>
      </c>
      <c r="AI83" s="3">
        <v>1</v>
      </c>
      <c r="AJ83" s="3">
        <v>1</v>
      </c>
      <c r="AK83" s="3">
        <v>1</v>
      </c>
      <c r="AL83" s="3"/>
      <c r="AM83" s="3"/>
      <c r="AN83" s="3">
        <v>0</v>
      </c>
      <c r="AO83" s="3">
        <v>0</v>
      </c>
      <c r="AP83" s="3">
        <v>1</v>
      </c>
      <c r="AQ83" s="3"/>
      <c r="AR83" s="3">
        <v>1</v>
      </c>
      <c r="AS83" s="3"/>
      <c r="AT83" s="3">
        <v>0</v>
      </c>
      <c r="AU83" s="3">
        <v>0</v>
      </c>
      <c r="AV83" s="3">
        <v>0</v>
      </c>
      <c r="AW83" s="3"/>
      <c r="AX83" s="3">
        <v>1</v>
      </c>
      <c r="AY83" s="19">
        <v>1</v>
      </c>
      <c r="AZ83" s="3">
        <v>1</v>
      </c>
      <c r="BA83" s="3"/>
      <c r="BB83" s="3">
        <v>1</v>
      </c>
      <c r="BC83" s="3">
        <v>1</v>
      </c>
      <c r="BD83" s="3">
        <v>1</v>
      </c>
      <c r="BE83" s="3">
        <v>0</v>
      </c>
      <c r="BF83" s="3">
        <v>1</v>
      </c>
      <c r="BG83" s="3"/>
      <c r="BH83" s="3">
        <v>0</v>
      </c>
      <c r="BI83" s="3">
        <v>0</v>
      </c>
      <c r="BJ83" s="3"/>
      <c r="BK83" s="3"/>
      <c r="BL83" s="19"/>
      <c r="BM83" s="19"/>
      <c r="BN83" s="19">
        <v>0</v>
      </c>
      <c r="BO83" s="19">
        <v>1</v>
      </c>
      <c r="BP83" s="23"/>
      <c r="BQ83" s="3"/>
    </row>
    <row r="84" spans="1:69" s="1" customFormat="1" ht="36" customHeight="1">
      <c r="A84" s="98" t="s">
        <v>175</v>
      </c>
      <c r="B84" s="42" t="s">
        <v>9</v>
      </c>
      <c r="C84" s="45">
        <f t="shared" si="50"/>
        <v>0</v>
      </c>
      <c r="D84" s="77">
        <f t="shared" si="45"/>
        <v>0.45161290322580644</v>
      </c>
      <c r="E84" s="62"/>
      <c r="F84" s="71"/>
      <c r="G84" s="6"/>
      <c r="H84" s="3">
        <v>0</v>
      </c>
      <c r="I84" s="3"/>
      <c r="J84" s="3">
        <v>0</v>
      </c>
      <c r="K84" s="3"/>
      <c r="L84" s="3">
        <v>1</v>
      </c>
      <c r="M84" s="3">
        <v>0</v>
      </c>
      <c r="N84" s="3">
        <v>1</v>
      </c>
      <c r="O84" s="3">
        <v>1</v>
      </c>
      <c r="P84" s="3"/>
      <c r="Q84" s="3"/>
      <c r="R84" s="3">
        <v>1</v>
      </c>
      <c r="S84" s="3">
        <v>1</v>
      </c>
      <c r="T84" s="3">
        <v>1</v>
      </c>
      <c r="U84" s="3">
        <v>0</v>
      </c>
      <c r="V84" s="3">
        <v>0</v>
      </c>
      <c r="W84" s="3"/>
      <c r="X84" s="3">
        <v>1</v>
      </c>
      <c r="Y84" s="3">
        <v>1</v>
      </c>
      <c r="Z84" s="3">
        <v>1</v>
      </c>
      <c r="AA84" s="3"/>
      <c r="AB84" s="3"/>
      <c r="AC84" s="3">
        <v>0</v>
      </c>
      <c r="AD84" s="3">
        <v>1</v>
      </c>
      <c r="AE84" s="3">
        <v>1</v>
      </c>
      <c r="AF84" s="3"/>
      <c r="AG84" s="3">
        <v>0</v>
      </c>
      <c r="AH84" s="3">
        <v>1</v>
      </c>
      <c r="AI84" s="3">
        <v>1</v>
      </c>
      <c r="AJ84" s="3">
        <v>1</v>
      </c>
      <c r="AK84" s="3">
        <v>1</v>
      </c>
      <c r="AL84" s="3"/>
      <c r="AM84" s="3"/>
      <c r="AN84" s="3">
        <v>1</v>
      </c>
      <c r="AO84" s="3">
        <v>0</v>
      </c>
      <c r="AP84" s="3">
        <v>1</v>
      </c>
      <c r="AQ84" s="3"/>
      <c r="AR84" s="3">
        <v>1</v>
      </c>
      <c r="AS84" s="3"/>
      <c r="AT84" s="3">
        <v>0</v>
      </c>
      <c r="AU84" s="3">
        <v>1</v>
      </c>
      <c r="AV84" s="3">
        <v>0</v>
      </c>
      <c r="AW84" s="3"/>
      <c r="AX84" s="3">
        <v>1</v>
      </c>
      <c r="AY84" s="19">
        <v>1</v>
      </c>
      <c r="AZ84" s="3">
        <v>1</v>
      </c>
      <c r="BA84" s="3"/>
      <c r="BB84" s="3">
        <v>0</v>
      </c>
      <c r="BC84" s="3">
        <v>1</v>
      </c>
      <c r="BD84" s="3">
        <v>1</v>
      </c>
      <c r="BE84" s="3">
        <v>0</v>
      </c>
      <c r="BF84" s="3">
        <v>0</v>
      </c>
      <c r="BG84" s="3"/>
      <c r="BH84" s="3">
        <v>1</v>
      </c>
      <c r="BI84" s="3">
        <v>1</v>
      </c>
      <c r="BJ84" s="3"/>
      <c r="BK84" s="3">
        <v>1</v>
      </c>
      <c r="BL84" s="19"/>
      <c r="BM84" s="19"/>
      <c r="BN84" s="19">
        <v>0</v>
      </c>
      <c r="BO84" s="19">
        <v>1</v>
      </c>
      <c r="BP84" s="23"/>
      <c r="BQ84" s="3"/>
    </row>
    <row r="85" spans="1:69" s="1" customFormat="1" ht="21">
      <c r="A85" s="98" t="s">
        <v>176</v>
      </c>
      <c r="B85" s="42" t="s">
        <v>9</v>
      </c>
      <c r="C85" s="45">
        <f t="shared" si="50"/>
        <v>0</v>
      </c>
      <c r="D85" s="77">
        <f t="shared" si="45"/>
        <v>0.80645161290322576</v>
      </c>
      <c r="E85" s="62"/>
      <c r="F85" s="71"/>
      <c r="G85" s="6"/>
      <c r="H85" s="3">
        <v>1</v>
      </c>
      <c r="I85" s="3"/>
      <c r="J85" s="3">
        <v>1</v>
      </c>
      <c r="K85" s="3"/>
      <c r="L85" s="3">
        <v>1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/>
      <c r="AB85" s="3"/>
      <c r="AC85" s="3">
        <v>1</v>
      </c>
      <c r="AD85" s="3">
        <v>1</v>
      </c>
      <c r="AE85" s="3"/>
      <c r="AF85" s="3"/>
      <c r="AG85" s="3">
        <v>1</v>
      </c>
      <c r="AH85" s="3">
        <v>1</v>
      </c>
      <c r="AI85" s="3">
        <v>1</v>
      </c>
      <c r="AJ85" s="3">
        <v>1</v>
      </c>
      <c r="AK85" s="3">
        <v>1</v>
      </c>
      <c r="AL85" s="3">
        <v>1</v>
      </c>
      <c r="AM85" s="3"/>
      <c r="AN85" s="3">
        <v>1</v>
      </c>
      <c r="AO85" s="3">
        <v>1</v>
      </c>
      <c r="AP85" s="3">
        <v>1</v>
      </c>
      <c r="AQ85" s="3">
        <v>1</v>
      </c>
      <c r="AR85" s="3">
        <v>1</v>
      </c>
      <c r="AS85" s="3">
        <v>1</v>
      </c>
      <c r="AT85" s="3">
        <v>1</v>
      </c>
      <c r="AU85" s="3">
        <v>1</v>
      </c>
      <c r="AV85" s="3">
        <v>1</v>
      </c>
      <c r="AW85" s="3">
        <v>1</v>
      </c>
      <c r="AX85" s="3">
        <v>1</v>
      </c>
      <c r="AY85" s="19">
        <v>1</v>
      </c>
      <c r="AZ85" s="3">
        <v>1</v>
      </c>
      <c r="BA85" s="3">
        <v>1</v>
      </c>
      <c r="BB85" s="3">
        <v>1</v>
      </c>
      <c r="BC85" s="3">
        <v>1</v>
      </c>
      <c r="BD85" s="3"/>
      <c r="BE85" s="3">
        <v>1</v>
      </c>
      <c r="BF85" s="3">
        <v>1</v>
      </c>
      <c r="BG85" s="3">
        <v>1</v>
      </c>
      <c r="BH85" s="3">
        <v>1</v>
      </c>
      <c r="BI85" s="3">
        <v>0</v>
      </c>
      <c r="BJ85" s="3"/>
      <c r="BK85" s="3">
        <v>1</v>
      </c>
      <c r="BL85" s="19">
        <v>1</v>
      </c>
      <c r="BM85" s="19"/>
      <c r="BN85" s="19">
        <v>1</v>
      </c>
      <c r="BO85" s="19">
        <v>1</v>
      </c>
      <c r="BP85" s="23">
        <v>1</v>
      </c>
      <c r="BQ85" s="6"/>
    </row>
    <row r="86" spans="1:69" s="1" customFormat="1" ht="31.5">
      <c r="A86" s="98" t="s">
        <v>177</v>
      </c>
      <c r="B86" s="42" t="s">
        <v>9</v>
      </c>
      <c r="C86" s="45">
        <f t="shared" si="50"/>
        <v>0</v>
      </c>
      <c r="D86" s="77">
        <f t="shared" si="45"/>
        <v>0.90322580645161288</v>
      </c>
      <c r="E86" s="62"/>
      <c r="F86" s="71"/>
      <c r="G86" s="6">
        <v>1</v>
      </c>
      <c r="H86" s="3">
        <v>1</v>
      </c>
      <c r="I86" s="3">
        <v>1</v>
      </c>
      <c r="J86" s="3">
        <v>1</v>
      </c>
      <c r="K86" s="3"/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/>
      <c r="AC86" s="3">
        <v>1</v>
      </c>
      <c r="AD86" s="3">
        <v>1</v>
      </c>
      <c r="AE86" s="3">
        <v>1</v>
      </c>
      <c r="AF86" s="3"/>
      <c r="AG86" s="3">
        <v>1</v>
      </c>
      <c r="AH86" s="3">
        <v>1</v>
      </c>
      <c r="AI86" s="3">
        <v>1</v>
      </c>
      <c r="AJ86" s="3">
        <v>1</v>
      </c>
      <c r="AK86" s="3">
        <v>1</v>
      </c>
      <c r="AL86" s="3">
        <v>1</v>
      </c>
      <c r="AM86" s="3"/>
      <c r="AN86" s="3">
        <v>1</v>
      </c>
      <c r="AO86" s="3">
        <v>1</v>
      </c>
      <c r="AP86" s="3">
        <v>1</v>
      </c>
      <c r="AQ86" s="3">
        <v>1</v>
      </c>
      <c r="AR86" s="3">
        <v>1</v>
      </c>
      <c r="AS86" s="3">
        <v>1</v>
      </c>
      <c r="AT86" s="3">
        <v>1</v>
      </c>
      <c r="AU86" s="3">
        <v>1</v>
      </c>
      <c r="AV86" s="3">
        <v>1</v>
      </c>
      <c r="AW86" s="3">
        <v>1</v>
      </c>
      <c r="AX86" s="3">
        <v>1</v>
      </c>
      <c r="AY86" s="19">
        <v>1</v>
      </c>
      <c r="AZ86" s="3">
        <v>1</v>
      </c>
      <c r="BA86" s="3">
        <v>1</v>
      </c>
      <c r="BB86" s="3">
        <v>1</v>
      </c>
      <c r="BC86" s="3">
        <v>1</v>
      </c>
      <c r="BD86" s="3">
        <v>1</v>
      </c>
      <c r="BE86" s="3">
        <v>1</v>
      </c>
      <c r="BF86" s="3">
        <v>1</v>
      </c>
      <c r="BG86" s="3">
        <v>1</v>
      </c>
      <c r="BH86" s="3">
        <v>1</v>
      </c>
      <c r="BI86" s="3">
        <v>1</v>
      </c>
      <c r="BJ86" s="3"/>
      <c r="BK86" s="3">
        <v>1</v>
      </c>
      <c r="BL86" s="19">
        <v>1</v>
      </c>
      <c r="BM86" s="19"/>
      <c r="BN86" s="19">
        <v>1</v>
      </c>
      <c r="BO86" s="19">
        <v>1</v>
      </c>
      <c r="BP86" s="23">
        <v>1</v>
      </c>
      <c r="BQ86" s="6"/>
    </row>
    <row r="87" spans="1:69" s="1" customFormat="1" ht="31.5">
      <c r="A87" s="98" t="s">
        <v>178</v>
      </c>
      <c r="B87" s="42" t="s">
        <v>9</v>
      </c>
      <c r="C87" s="45">
        <f t="shared" si="50"/>
        <v>0</v>
      </c>
      <c r="D87" s="77">
        <f t="shared" si="45"/>
        <v>0.87096774193548387</v>
      </c>
      <c r="E87" s="62"/>
      <c r="F87" s="71"/>
      <c r="G87" s="6">
        <v>1</v>
      </c>
      <c r="H87" s="3">
        <v>1</v>
      </c>
      <c r="I87" s="3">
        <v>1</v>
      </c>
      <c r="J87" s="3">
        <v>1</v>
      </c>
      <c r="K87" s="3"/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/>
      <c r="AC87" s="3">
        <v>1</v>
      </c>
      <c r="AD87" s="3">
        <v>1</v>
      </c>
      <c r="AE87" s="3">
        <v>1</v>
      </c>
      <c r="AF87" s="3"/>
      <c r="AG87" s="3">
        <v>1</v>
      </c>
      <c r="AH87" s="3">
        <v>1</v>
      </c>
      <c r="AI87" s="3">
        <v>1</v>
      </c>
      <c r="AJ87" s="3">
        <v>1</v>
      </c>
      <c r="AK87" s="3">
        <v>1</v>
      </c>
      <c r="AL87" s="3">
        <v>1</v>
      </c>
      <c r="AM87" s="3"/>
      <c r="AN87" s="3">
        <v>1</v>
      </c>
      <c r="AO87" s="3">
        <v>1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1</v>
      </c>
      <c r="AV87" s="3">
        <v>1</v>
      </c>
      <c r="AW87" s="3">
        <v>1</v>
      </c>
      <c r="AX87" s="3">
        <v>1</v>
      </c>
      <c r="AY87" s="19">
        <v>1</v>
      </c>
      <c r="AZ87" s="3">
        <v>1</v>
      </c>
      <c r="BA87" s="3">
        <v>1</v>
      </c>
      <c r="BB87" s="3">
        <v>1</v>
      </c>
      <c r="BC87" s="3">
        <v>1</v>
      </c>
      <c r="BD87" s="3"/>
      <c r="BE87" s="3">
        <v>1</v>
      </c>
      <c r="BF87" s="3">
        <v>1</v>
      </c>
      <c r="BG87" s="3">
        <v>1</v>
      </c>
      <c r="BH87" s="3">
        <v>1</v>
      </c>
      <c r="BI87" s="3">
        <v>1</v>
      </c>
      <c r="BJ87" s="3"/>
      <c r="BK87" s="3">
        <v>1</v>
      </c>
      <c r="BL87" s="19">
        <v>1</v>
      </c>
      <c r="BM87" s="19"/>
      <c r="BN87" s="19">
        <v>1</v>
      </c>
      <c r="BO87" s="19">
        <v>1</v>
      </c>
      <c r="BP87" s="23"/>
      <c r="BQ87" s="6"/>
    </row>
    <row r="88" spans="1:69" s="1" customFormat="1" ht="31.5">
      <c r="A88" s="98" t="s">
        <v>179</v>
      </c>
      <c r="B88" s="42" t="s">
        <v>9</v>
      </c>
      <c r="C88" s="45">
        <f t="shared" si="50"/>
        <v>0</v>
      </c>
      <c r="D88" s="77">
        <f t="shared" si="45"/>
        <v>0.88709677419354838</v>
      </c>
      <c r="E88" s="62"/>
      <c r="F88" s="71"/>
      <c r="G88" s="6">
        <v>1</v>
      </c>
      <c r="H88" s="3">
        <v>1</v>
      </c>
      <c r="I88" s="3">
        <v>1</v>
      </c>
      <c r="J88" s="3">
        <v>1</v>
      </c>
      <c r="K88" s="3"/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/>
      <c r="AC88" s="3">
        <v>1</v>
      </c>
      <c r="AD88" s="3">
        <v>1</v>
      </c>
      <c r="AE88" s="3">
        <v>1</v>
      </c>
      <c r="AF88" s="3"/>
      <c r="AG88" s="3">
        <v>1</v>
      </c>
      <c r="AH88" s="3">
        <v>1</v>
      </c>
      <c r="AI88" s="3">
        <v>1</v>
      </c>
      <c r="AJ88" s="3">
        <v>1</v>
      </c>
      <c r="AK88" s="3">
        <v>1</v>
      </c>
      <c r="AL88" s="3">
        <v>1</v>
      </c>
      <c r="AM88" s="3"/>
      <c r="AN88" s="3">
        <v>1</v>
      </c>
      <c r="AO88" s="3">
        <v>1</v>
      </c>
      <c r="AP88" s="3">
        <v>1</v>
      </c>
      <c r="AQ88" s="3">
        <v>1</v>
      </c>
      <c r="AR88" s="3">
        <v>1</v>
      </c>
      <c r="AS88" s="3">
        <v>1</v>
      </c>
      <c r="AT88" s="3">
        <v>1</v>
      </c>
      <c r="AU88" s="3">
        <v>1</v>
      </c>
      <c r="AV88" s="3">
        <v>1</v>
      </c>
      <c r="AW88" s="3">
        <v>1</v>
      </c>
      <c r="AX88" s="3">
        <v>1</v>
      </c>
      <c r="AY88" s="19">
        <v>1</v>
      </c>
      <c r="AZ88" s="3">
        <v>1</v>
      </c>
      <c r="BA88" s="3">
        <v>1</v>
      </c>
      <c r="BB88" s="3">
        <v>1</v>
      </c>
      <c r="BC88" s="3">
        <v>1</v>
      </c>
      <c r="BD88" s="3"/>
      <c r="BE88" s="3">
        <v>1</v>
      </c>
      <c r="BF88" s="3">
        <v>1</v>
      </c>
      <c r="BG88" s="3">
        <v>1</v>
      </c>
      <c r="BH88" s="3">
        <v>1</v>
      </c>
      <c r="BI88" s="3">
        <v>1</v>
      </c>
      <c r="BJ88" s="3"/>
      <c r="BK88" s="3">
        <v>1</v>
      </c>
      <c r="BL88" s="19">
        <v>1</v>
      </c>
      <c r="BM88" s="19"/>
      <c r="BN88" s="19">
        <v>1</v>
      </c>
      <c r="BO88" s="19">
        <v>1</v>
      </c>
      <c r="BP88" s="23">
        <v>1</v>
      </c>
      <c r="BQ88" s="6"/>
    </row>
    <row r="89" spans="1:69" s="1" customFormat="1" ht="31.5">
      <c r="A89" s="98" t="s">
        <v>180</v>
      </c>
      <c r="B89" s="42" t="s">
        <v>9</v>
      </c>
      <c r="C89" s="45">
        <f t="shared" si="50"/>
        <v>0</v>
      </c>
      <c r="D89" s="77">
        <f t="shared" si="45"/>
        <v>0.85483870967741937</v>
      </c>
      <c r="E89" s="62"/>
      <c r="F89" s="71"/>
      <c r="G89" s="6">
        <v>1</v>
      </c>
      <c r="H89" s="3">
        <v>1</v>
      </c>
      <c r="I89" s="3">
        <v>1</v>
      </c>
      <c r="J89" s="3">
        <v>1</v>
      </c>
      <c r="K89" s="3"/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/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/>
      <c r="AC89" s="3">
        <v>1</v>
      </c>
      <c r="AD89" s="3">
        <v>1</v>
      </c>
      <c r="AE89" s="3">
        <v>1</v>
      </c>
      <c r="AF89" s="3"/>
      <c r="AG89" s="3">
        <v>1</v>
      </c>
      <c r="AH89" s="3">
        <v>1</v>
      </c>
      <c r="AI89" s="3">
        <v>1</v>
      </c>
      <c r="AJ89" s="3">
        <v>1</v>
      </c>
      <c r="AK89" s="3">
        <v>1</v>
      </c>
      <c r="AL89" s="3">
        <v>1</v>
      </c>
      <c r="AM89" s="3"/>
      <c r="AN89" s="3">
        <v>1</v>
      </c>
      <c r="AO89" s="3">
        <v>1</v>
      </c>
      <c r="AP89" s="3">
        <v>1</v>
      </c>
      <c r="AQ89" s="3">
        <v>1</v>
      </c>
      <c r="AR89" s="3">
        <v>1</v>
      </c>
      <c r="AS89" s="3">
        <v>1</v>
      </c>
      <c r="AT89" s="3">
        <v>1</v>
      </c>
      <c r="AU89" s="3">
        <v>1</v>
      </c>
      <c r="AV89" s="3">
        <v>1</v>
      </c>
      <c r="AW89" s="3">
        <v>1</v>
      </c>
      <c r="AX89" s="3">
        <v>1</v>
      </c>
      <c r="AY89" s="19">
        <v>1</v>
      </c>
      <c r="AZ89" s="3">
        <v>1</v>
      </c>
      <c r="BA89" s="3">
        <v>1</v>
      </c>
      <c r="BB89" s="3">
        <v>1</v>
      </c>
      <c r="BC89" s="3">
        <v>1</v>
      </c>
      <c r="BD89" s="3"/>
      <c r="BE89" s="3">
        <v>1</v>
      </c>
      <c r="BF89" s="3">
        <v>1</v>
      </c>
      <c r="BG89" s="3">
        <v>1</v>
      </c>
      <c r="BH89" s="3">
        <v>1</v>
      </c>
      <c r="BI89" s="3">
        <v>1</v>
      </c>
      <c r="BJ89" s="3"/>
      <c r="BK89" s="3">
        <v>1</v>
      </c>
      <c r="BL89" s="19">
        <v>1</v>
      </c>
      <c r="BM89" s="19"/>
      <c r="BN89" s="19">
        <v>1</v>
      </c>
      <c r="BO89" s="19">
        <v>1</v>
      </c>
      <c r="BP89" s="23"/>
      <c r="BQ89" s="6"/>
    </row>
    <row r="90" spans="1:69" s="1" customFormat="1" ht="47.25">
      <c r="A90" s="98" t="s">
        <v>181</v>
      </c>
      <c r="B90" s="42" t="s">
        <v>9</v>
      </c>
      <c r="C90" s="45">
        <f>COUNTIF(G90:BQ90, "да")/70</f>
        <v>0</v>
      </c>
      <c r="D90" s="77">
        <f t="shared" si="45"/>
        <v>0.58064516129032262</v>
      </c>
      <c r="E90" s="62"/>
      <c r="F90" s="71"/>
      <c r="G90" s="6">
        <v>1</v>
      </c>
      <c r="H90" s="3">
        <v>1</v>
      </c>
      <c r="I90" s="3">
        <v>1</v>
      </c>
      <c r="J90" s="3">
        <v>1</v>
      </c>
      <c r="K90" s="3"/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/>
      <c r="V90" s="3">
        <v>1</v>
      </c>
      <c r="W90" s="3"/>
      <c r="X90" s="3">
        <v>1</v>
      </c>
      <c r="Y90" s="3">
        <v>1</v>
      </c>
      <c r="Z90" s="3">
        <v>1</v>
      </c>
      <c r="AA90" s="3">
        <v>1</v>
      </c>
      <c r="AB90" s="3"/>
      <c r="AC90" s="3">
        <v>1</v>
      </c>
      <c r="AD90" s="3">
        <v>1</v>
      </c>
      <c r="AE90" s="3">
        <v>1</v>
      </c>
      <c r="AF90" s="3"/>
      <c r="AG90" s="3">
        <v>0</v>
      </c>
      <c r="AH90" s="3">
        <v>0</v>
      </c>
      <c r="AI90" s="3">
        <v>1</v>
      </c>
      <c r="AJ90" s="3"/>
      <c r="AK90" s="3">
        <v>0</v>
      </c>
      <c r="AL90" s="3"/>
      <c r="AM90" s="3"/>
      <c r="AN90" s="3"/>
      <c r="AO90" s="3">
        <v>1</v>
      </c>
      <c r="AP90" s="3">
        <v>1</v>
      </c>
      <c r="AQ90" s="3"/>
      <c r="AR90" s="3"/>
      <c r="AS90" s="3">
        <v>1</v>
      </c>
      <c r="AT90" s="3">
        <v>1</v>
      </c>
      <c r="AU90" s="3">
        <v>1</v>
      </c>
      <c r="AV90" s="3">
        <v>1</v>
      </c>
      <c r="AW90" s="3">
        <v>1</v>
      </c>
      <c r="AX90" s="3"/>
      <c r="AY90" s="19"/>
      <c r="AZ90" s="3">
        <v>1</v>
      </c>
      <c r="BA90" s="3">
        <v>1</v>
      </c>
      <c r="BB90" s="3">
        <v>1</v>
      </c>
      <c r="BC90" s="3">
        <v>1</v>
      </c>
      <c r="BD90" s="3"/>
      <c r="BE90" s="3">
        <v>1</v>
      </c>
      <c r="BF90" s="3"/>
      <c r="BG90" s="3"/>
      <c r="BH90" s="3">
        <v>0</v>
      </c>
      <c r="BI90" s="3">
        <v>0</v>
      </c>
      <c r="BJ90" s="3"/>
      <c r="BK90" s="3">
        <v>1</v>
      </c>
      <c r="BL90" s="19"/>
      <c r="BM90" s="19"/>
      <c r="BN90" s="19">
        <v>1</v>
      </c>
      <c r="BO90" s="19"/>
      <c r="BP90" s="23"/>
      <c r="BQ90" s="6"/>
    </row>
    <row r="91" spans="1:69" s="1" customFormat="1" ht="21">
      <c r="A91" s="95" t="s">
        <v>73</v>
      </c>
      <c r="B91" s="49" t="s">
        <v>148</v>
      </c>
      <c r="C91" s="57"/>
      <c r="D91" s="77">
        <f t="shared" si="45"/>
        <v>1.2741935483870968</v>
      </c>
      <c r="E91" s="61"/>
      <c r="F91" s="74"/>
      <c r="G91" s="25">
        <f>G92+G93</f>
        <v>1</v>
      </c>
      <c r="H91" s="15">
        <f t="shared" ref="H91:T91" si="51">H92+H93</f>
        <v>1</v>
      </c>
      <c r="I91" s="15">
        <f t="shared" si="51"/>
        <v>1</v>
      </c>
      <c r="J91" s="15">
        <f t="shared" si="51"/>
        <v>2</v>
      </c>
      <c r="K91" s="15">
        <f t="shared" si="51"/>
        <v>0</v>
      </c>
      <c r="L91" s="15">
        <f t="shared" si="51"/>
        <v>2</v>
      </c>
      <c r="M91" s="15">
        <f t="shared" si="51"/>
        <v>1</v>
      </c>
      <c r="N91" s="15">
        <f t="shared" si="51"/>
        <v>1</v>
      </c>
      <c r="O91" s="15">
        <f t="shared" si="51"/>
        <v>2</v>
      </c>
      <c r="P91" s="15">
        <f t="shared" si="51"/>
        <v>1</v>
      </c>
      <c r="Q91" s="15">
        <f t="shared" si="51"/>
        <v>1</v>
      </c>
      <c r="R91" s="15">
        <f t="shared" si="51"/>
        <v>2</v>
      </c>
      <c r="S91" s="15">
        <f t="shared" si="51"/>
        <v>1</v>
      </c>
      <c r="T91" s="15">
        <f t="shared" si="51"/>
        <v>1</v>
      </c>
      <c r="U91" s="15">
        <f>U92+U93</f>
        <v>1</v>
      </c>
      <c r="V91" s="15">
        <f t="shared" ref="V91:AF91" si="52">V92+V93</f>
        <v>1</v>
      </c>
      <c r="W91" s="15">
        <f t="shared" si="52"/>
        <v>1</v>
      </c>
      <c r="X91" s="15">
        <f t="shared" si="52"/>
        <v>1</v>
      </c>
      <c r="Y91" s="15">
        <f t="shared" si="52"/>
        <v>2</v>
      </c>
      <c r="Z91" s="15">
        <f t="shared" si="52"/>
        <v>2</v>
      </c>
      <c r="AA91" s="15">
        <f t="shared" si="52"/>
        <v>2</v>
      </c>
      <c r="AB91" s="15">
        <f t="shared" si="52"/>
        <v>0</v>
      </c>
      <c r="AC91" s="15">
        <f t="shared" si="52"/>
        <v>2</v>
      </c>
      <c r="AD91" s="15">
        <f t="shared" si="52"/>
        <v>1</v>
      </c>
      <c r="AE91" s="15">
        <f t="shared" si="52"/>
        <v>2</v>
      </c>
      <c r="AF91" s="15">
        <f t="shared" si="52"/>
        <v>0</v>
      </c>
      <c r="AG91" s="15">
        <f>AG92+AG93</f>
        <v>1</v>
      </c>
      <c r="AH91" s="15">
        <f t="shared" ref="AH91:BQ91" si="53">AH92+AH93</f>
        <v>2</v>
      </c>
      <c r="AI91" s="15">
        <f t="shared" si="53"/>
        <v>1</v>
      </c>
      <c r="AJ91" s="15">
        <f t="shared" si="53"/>
        <v>1</v>
      </c>
      <c r="AK91" s="15">
        <f t="shared" si="53"/>
        <v>2</v>
      </c>
      <c r="AL91" s="15">
        <f t="shared" si="53"/>
        <v>0</v>
      </c>
      <c r="AM91" s="15">
        <f t="shared" si="53"/>
        <v>0</v>
      </c>
      <c r="AN91" s="15">
        <f t="shared" si="53"/>
        <v>2</v>
      </c>
      <c r="AO91" s="15">
        <f t="shared" si="53"/>
        <v>2</v>
      </c>
      <c r="AP91" s="15">
        <f t="shared" si="53"/>
        <v>2</v>
      </c>
      <c r="AQ91" s="15">
        <f t="shared" si="53"/>
        <v>1</v>
      </c>
      <c r="AR91" s="15">
        <f t="shared" si="53"/>
        <v>1</v>
      </c>
      <c r="AS91" s="15">
        <f t="shared" si="53"/>
        <v>1</v>
      </c>
      <c r="AT91" s="15">
        <f t="shared" si="53"/>
        <v>2</v>
      </c>
      <c r="AU91" s="15">
        <f t="shared" si="53"/>
        <v>2</v>
      </c>
      <c r="AV91" s="15">
        <f t="shared" si="53"/>
        <v>2</v>
      </c>
      <c r="AW91" s="15">
        <f t="shared" si="53"/>
        <v>2</v>
      </c>
      <c r="AX91" s="15">
        <f t="shared" si="53"/>
        <v>1</v>
      </c>
      <c r="AY91" s="15">
        <f t="shared" si="53"/>
        <v>2</v>
      </c>
      <c r="AZ91" s="15">
        <f t="shared" si="53"/>
        <v>2</v>
      </c>
      <c r="BA91" s="15">
        <f t="shared" si="53"/>
        <v>2</v>
      </c>
      <c r="BB91" s="15">
        <f t="shared" si="53"/>
        <v>2</v>
      </c>
      <c r="BC91" s="15">
        <f t="shared" si="53"/>
        <v>2</v>
      </c>
      <c r="BD91" s="15">
        <f t="shared" si="53"/>
        <v>1</v>
      </c>
      <c r="BE91" s="15">
        <f t="shared" si="53"/>
        <v>0</v>
      </c>
      <c r="BF91" s="15">
        <f t="shared" si="53"/>
        <v>1</v>
      </c>
      <c r="BG91" s="15">
        <f t="shared" si="53"/>
        <v>1</v>
      </c>
      <c r="BH91" s="15">
        <f t="shared" si="53"/>
        <v>0</v>
      </c>
      <c r="BI91" s="15">
        <f t="shared" si="53"/>
        <v>2</v>
      </c>
      <c r="BJ91" s="15">
        <f t="shared" si="53"/>
        <v>0</v>
      </c>
      <c r="BK91" s="15">
        <f t="shared" si="53"/>
        <v>2</v>
      </c>
      <c r="BL91" s="15">
        <f t="shared" si="53"/>
        <v>1</v>
      </c>
      <c r="BM91" s="15">
        <f t="shared" si="53"/>
        <v>0</v>
      </c>
      <c r="BN91" s="15">
        <f t="shared" si="53"/>
        <v>2</v>
      </c>
      <c r="BO91" s="15">
        <f t="shared" si="53"/>
        <v>1</v>
      </c>
      <c r="BP91" s="15">
        <f>BP92+BP93</f>
        <v>1</v>
      </c>
      <c r="BQ91" s="3">
        <f t="shared" si="53"/>
        <v>0</v>
      </c>
    </row>
    <row r="92" spans="1:69" s="1" customFormat="1" ht="47.25">
      <c r="A92" s="98" t="s">
        <v>182</v>
      </c>
      <c r="B92" s="42" t="s">
        <v>9</v>
      </c>
      <c r="C92" s="45">
        <f>COUNTIF(G92:BQ92,"да")/70</f>
        <v>0</v>
      </c>
      <c r="D92" s="77">
        <f t="shared" si="45"/>
        <v>0.82258064516129037</v>
      </c>
      <c r="E92" s="46"/>
      <c r="F92" s="75"/>
      <c r="G92" s="6">
        <v>1</v>
      </c>
      <c r="H92" s="3">
        <v>1</v>
      </c>
      <c r="I92" s="3"/>
      <c r="J92" s="3">
        <v>1</v>
      </c>
      <c r="K92" s="3"/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/>
      <c r="AC92" s="3">
        <v>1</v>
      </c>
      <c r="AD92" s="3">
        <v>1</v>
      </c>
      <c r="AE92" s="3">
        <v>1</v>
      </c>
      <c r="AF92" s="3"/>
      <c r="AG92" s="3">
        <v>1</v>
      </c>
      <c r="AH92" s="3">
        <v>1</v>
      </c>
      <c r="AI92" s="3">
        <v>1</v>
      </c>
      <c r="AJ92" s="3">
        <v>1</v>
      </c>
      <c r="AK92" s="3">
        <v>1</v>
      </c>
      <c r="AL92" s="3"/>
      <c r="AM92" s="3"/>
      <c r="AN92" s="3">
        <v>1</v>
      </c>
      <c r="AO92" s="3">
        <v>1</v>
      </c>
      <c r="AP92" s="3">
        <v>1</v>
      </c>
      <c r="AQ92" s="3">
        <v>1</v>
      </c>
      <c r="AR92" s="3">
        <v>1</v>
      </c>
      <c r="AS92" s="3">
        <v>1</v>
      </c>
      <c r="AT92" s="3">
        <v>1</v>
      </c>
      <c r="AU92" s="3">
        <v>1</v>
      </c>
      <c r="AV92" s="3">
        <v>1</v>
      </c>
      <c r="AW92" s="3">
        <v>1</v>
      </c>
      <c r="AX92" s="3">
        <v>1</v>
      </c>
      <c r="AY92" s="19">
        <v>1</v>
      </c>
      <c r="AZ92" s="3">
        <v>1</v>
      </c>
      <c r="BA92" s="3">
        <v>1</v>
      </c>
      <c r="BB92" s="3">
        <v>1</v>
      </c>
      <c r="BC92" s="3">
        <v>1</v>
      </c>
      <c r="BD92" s="3">
        <v>1</v>
      </c>
      <c r="BE92" s="3"/>
      <c r="BF92" s="3">
        <v>1</v>
      </c>
      <c r="BG92" s="3">
        <v>1</v>
      </c>
      <c r="BH92" s="3"/>
      <c r="BI92" s="3">
        <v>1</v>
      </c>
      <c r="BJ92" s="3"/>
      <c r="BK92" s="3">
        <v>1</v>
      </c>
      <c r="BL92" s="19">
        <v>1</v>
      </c>
      <c r="BM92" s="19"/>
      <c r="BN92" s="19">
        <v>1</v>
      </c>
      <c r="BO92" s="19">
        <v>1</v>
      </c>
      <c r="BP92" s="23"/>
      <c r="BQ92" s="3"/>
    </row>
    <row r="93" spans="1:69" s="1" customFormat="1" ht="47.25">
      <c r="A93" s="98" t="s">
        <v>183</v>
      </c>
      <c r="B93" s="42" t="s">
        <v>9</v>
      </c>
      <c r="C93" s="45">
        <f>COUNTIF(G93:BQ93,"да")/70</f>
        <v>0</v>
      </c>
      <c r="D93" s="77">
        <f t="shared" si="45"/>
        <v>0.45161290322580644</v>
      </c>
      <c r="E93" s="46"/>
      <c r="F93" s="75"/>
      <c r="G93" s="6">
        <v>0</v>
      </c>
      <c r="H93" s="3">
        <v>0</v>
      </c>
      <c r="I93" s="3">
        <v>1</v>
      </c>
      <c r="J93" s="3">
        <v>1</v>
      </c>
      <c r="K93" s="3"/>
      <c r="L93" s="3">
        <v>1</v>
      </c>
      <c r="M93" s="3"/>
      <c r="N93" s="3"/>
      <c r="O93" s="3">
        <v>1</v>
      </c>
      <c r="P93" s="3"/>
      <c r="Q93" s="3"/>
      <c r="R93" s="3">
        <v>1</v>
      </c>
      <c r="S93" s="3"/>
      <c r="T93" s="3"/>
      <c r="U93" s="3">
        <v>0</v>
      </c>
      <c r="V93" s="3"/>
      <c r="W93" s="3"/>
      <c r="X93" s="3"/>
      <c r="Y93" s="3">
        <v>1</v>
      </c>
      <c r="Z93" s="3">
        <v>1</v>
      </c>
      <c r="AA93" s="3">
        <v>1</v>
      </c>
      <c r="AB93" s="3"/>
      <c r="AC93" s="3">
        <v>1</v>
      </c>
      <c r="AD93" s="3">
        <v>0</v>
      </c>
      <c r="AE93" s="3">
        <v>1</v>
      </c>
      <c r="AF93" s="3"/>
      <c r="AG93" s="3">
        <v>0</v>
      </c>
      <c r="AH93" s="3">
        <v>1</v>
      </c>
      <c r="AI93" s="3"/>
      <c r="AJ93" s="3"/>
      <c r="AK93" s="3">
        <v>1</v>
      </c>
      <c r="AL93" s="3"/>
      <c r="AM93" s="3"/>
      <c r="AN93" s="3">
        <v>1</v>
      </c>
      <c r="AO93" s="3">
        <v>1</v>
      </c>
      <c r="AP93" s="3">
        <v>1</v>
      </c>
      <c r="AQ93" s="3"/>
      <c r="AR93" s="3"/>
      <c r="AS93" s="3"/>
      <c r="AT93" s="3">
        <v>1</v>
      </c>
      <c r="AU93" s="3">
        <v>1</v>
      </c>
      <c r="AV93" s="3">
        <v>1</v>
      </c>
      <c r="AW93" s="3">
        <v>1</v>
      </c>
      <c r="AX93" s="3"/>
      <c r="AY93" s="19">
        <v>1</v>
      </c>
      <c r="AZ93" s="3">
        <v>1</v>
      </c>
      <c r="BA93" s="3">
        <v>1</v>
      </c>
      <c r="BB93" s="3">
        <v>1</v>
      </c>
      <c r="BC93" s="3">
        <v>1</v>
      </c>
      <c r="BD93" s="3"/>
      <c r="BE93" s="3"/>
      <c r="BF93" s="3"/>
      <c r="BG93" s="3"/>
      <c r="BH93" s="3"/>
      <c r="BI93" s="3">
        <v>1</v>
      </c>
      <c r="BJ93" s="3"/>
      <c r="BK93" s="3">
        <v>1</v>
      </c>
      <c r="BL93" s="19"/>
      <c r="BM93" s="19"/>
      <c r="BN93" s="19">
        <v>1</v>
      </c>
      <c r="BO93" s="19"/>
      <c r="BP93" s="23">
        <v>1</v>
      </c>
      <c r="BQ93" s="3"/>
    </row>
    <row r="94" spans="1:69" s="1" customFormat="1" ht="21">
      <c r="A94" s="95" t="s">
        <v>74</v>
      </c>
      <c r="B94" s="49" t="s">
        <v>149</v>
      </c>
      <c r="C94" s="57"/>
      <c r="D94" s="77">
        <f t="shared" si="45"/>
        <v>5.693548387096774</v>
      </c>
      <c r="E94" s="65"/>
      <c r="F94" s="76"/>
      <c r="G94" s="25">
        <f>G95+G96+G97+G98</f>
        <v>7</v>
      </c>
      <c r="H94" s="15">
        <f t="shared" ref="H94:T94" si="54">H95+H96+H97+H98</f>
        <v>0</v>
      </c>
      <c r="I94" s="15">
        <f t="shared" si="54"/>
        <v>7</v>
      </c>
      <c r="J94" s="15">
        <f t="shared" si="54"/>
        <v>6</v>
      </c>
      <c r="K94" s="15">
        <f t="shared" si="54"/>
        <v>0</v>
      </c>
      <c r="L94" s="15">
        <f t="shared" si="54"/>
        <v>5</v>
      </c>
      <c r="M94" s="15">
        <f t="shared" si="54"/>
        <v>8</v>
      </c>
      <c r="N94" s="15">
        <f t="shared" si="54"/>
        <v>6</v>
      </c>
      <c r="O94" s="15">
        <f t="shared" si="54"/>
        <v>7</v>
      </c>
      <c r="P94" s="15">
        <f t="shared" si="54"/>
        <v>6</v>
      </c>
      <c r="Q94" s="15">
        <f t="shared" si="54"/>
        <v>6</v>
      </c>
      <c r="R94" s="15">
        <f t="shared" si="54"/>
        <v>6</v>
      </c>
      <c r="S94" s="15">
        <f t="shared" si="54"/>
        <v>6</v>
      </c>
      <c r="T94" s="15">
        <f t="shared" si="54"/>
        <v>4</v>
      </c>
      <c r="U94" s="15">
        <f>U95+U96+U97+U98</f>
        <v>5</v>
      </c>
      <c r="V94" s="15">
        <f t="shared" ref="V94:AF94" si="55">V95+V96+V97+V98</f>
        <v>5</v>
      </c>
      <c r="W94" s="15">
        <f t="shared" si="55"/>
        <v>7</v>
      </c>
      <c r="X94" s="15">
        <f t="shared" si="55"/>
        <v>7</v>
      </c>
      <c r="Y94" s="15">
        <f t="shared" si="55"/>
        <v>7</v>
      </c>
      <c r="Z94" s="15">
        <f t="shared" si="55"/>
        <v>6</v>
      </c>
      <c r="AA94" s="15">
        <f t="shared" si="55"/>
        <v>8</v>
      </c>
      <c r="AB94" s="15">
        <f t="shared" si="55"/>
        <v>0</v>
      </c>
      <c r="AC94" s="15">
        <f t="shared" si="55"/>
        <v>8</v>
      </c>
      <c r="AD94" s="15">
        <f t="shared" si="55"/>
        <v>8</v>
      </c>
      <c r="AE94" s="15">
        <f t="shared" si="55"/>
        <v>6</v>
      </c>
      <c r="AF94" s="15">
        <f t="shared" si="55"/>
        <v>0</v>
      </c>
      <c r="AG94" s="15">
        <f>AG95+AG96+AG97+AG98</f>
        <v>5</v>
      </c>
      <c r="AH94" s="15">
        <f t="shared" ref="AH94:BQ94" si="56">AH95+AH96+AH97+AH98</f>
        <v>7</v>
      </c>
      <c r="AI94" s="15">
        <f t="shared" si="56"/>
        <v>7</v>
      </c>
      <c r="AJ94" s="15">
        <f t="shared" si="56"/>
        <v>6</v>
      </c>
      <c r="AK94" s="15">
        <f t="shared" si="56"/>
        <v>8</v>
      </c>
      <c r="AL94" s="15">
        <f t="shared" si="56"/>
        <v>6</v>
      </c>
      <c r="AM94" s="15">
        <f t="shared" si="56"/>
        <v>0</v>
      </c>
      <c r="AN94" s="15">
        <f t="shared" si="56"/>
        <v>7</v>
      </c>
      <c r="AO94" s="15">
        <f t="shared" si="56"/>
        <v>5</v>
      </c>
      <c r="AP94" s="15">
        <f t="shared" si="56"/>
        <v>6</v>
      </c>
      <c r="AQ94" s="15">
        <f t="shared" si="56"/>
        <v>7</v>
      </c>
      <c r="AR94" s="15">
        <f t="shared" si="56"/>
        <v>6</v>
      </c>
      <c r="AS94" s="15">
        <f t="shared" si="56"/>
        <v>6</v>
      </c>
      <c r="AT94" s="15">
        <f t="shared" si="56"/>
        <v>7</v>
      </c>
      <c r="AU94" s="15">
        <f t="shared" si="56"/>
        <v>7</v>
      </c>
      <c r="AV94" s="15">
        <f t="shared" si="56"/>
        <v>8</v>
      </c>
      <c r="AW94" s="15">
        <f t="shared" si="56"/>
        <v>0</v>
      </c>
      <c r="AX94" s="15">
        <f t="shared" si="56"/>
        <v>6</v>
      </c>
      <c r="AY94" s="15">
        <f t="shared" si="56"/>
        <v>7</v>
      </c>
      <c r="AZ94" s="15">
        <f t="shared" si="56"/>
        <v>8</v>
      </c>
      <c r="BA94" s="15">
        <f t="shared" si="56"/>
        <v>6</v>
      </c>
      <c r="BB94" s="15">
        <f t="shared" si="56"/>
        <v>7</v>
      </c>
      <c r="BC94" s="15">
        <f t="shared" si="56"/>
        <v>6</v>
      </c>
      <c r="BD94" s="15">
        <f t="shared" si="56"/>
        <v>0</v>
      </c>
      <c r="BE94" s="15">
        <f t="shared" si="56"/>
        <v>0</v>
      </c>
      <c r="BF94" s="15">
        <f t="shared" si="56"/>
        <v>6</v>
      </c>
      <c r="BG94" s="15">
        <f t="shared" si="56"/>
        <v>6</v>
      </c>
      <c r="BH94" s="15">
        <f t="shared" si="56"/>
        <v>8</v>
      </c>
      <c r="BI94" s="15">
        <f t="shared" si="56"/>
        <v>8</v>
      </c>
      <c r="BJ94" s="15">
        <f t="shared" si="56"/>
        <v>0</v>
      </c>
      <c r="BK94" s="15">
        <f t="shared" si="56"/>
        <v>8</v>
      </c>
      <c r="BL94" s="15">
        <f t="shared" si="56"/>
        <v>8</v>
      </c>
      <c r="BM94" s="15">
        <f t="shared" si="56"/>
        <v>8</v>
      </c>
      <c r="BN94" s="15">
        <f t="shared" si="56"/>
        <v>7</v>
      </c>
      <c r="BO94" s="15">
        <f t="shared" si="56"/>
        <v>8</v>
      </c>
      <c r="BP94" s="15">
        <f t="shared" si="56"/>
        <v>7</v>
      </c>
      <c r="BQ94" s="3">
        <f t="shared" si="56"/>
        <v>0</v>
      </c>
    </row>
    <row r="95" spans="1:69" s="1" customFormat="1" ht="31.5">
      <c r="A95" s="98" t="s">
        <v>184</v>
      </c>
      <c r="B95" s="42" t="s">
        <v>9</v>
      </c>
      <c r="C95" s="45"/>
      <c r="D95" s="77">
        <f t="shared" si="45"/>
        <v>0.77419354838709675</v>
      </c>
      <c r="E95" s="46"/>
      <c r="F95" s="75"/>
      <c r="G95" s="6">
        <v>1</v>
      </c>
      <c r="H95" s="41"/>
      <c r="I95" s="3">
        <v>1</v>
      </c>
      <c r="J95" s="3">
        <v>1</v>
      </c>
      <c r="K95" s="3"/>
      <c r="L95" s="3">
        <v>0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/>
      <c r="AC95" s="3">
        <v>1</v>
      </c>
      <c r="AD95" s="3">
        <v>1</v>
      </c>
      <c r="AE95" s="3"/>
      <c r="AF95" s="3"/>
      <c r="AG95" s="3">
        <v>0</v>
      </c>
      <c r="AH95" s="3">
        <v>1</v>
      </c>
      <c r="AI95" s="3">
        <v>1</v>
      </c>
      <c r="AJ95" s="3">
        <v>1</v>
      </c>
      <c r="AK95" s="3">
        <v>1</v>
      </c>
      <c r="AL95" s="3">
        <v>1</v>
      </c>
      <c r="AM95" s="3"/>
      <c r="AN95" s="3">
        <v>1</v>
      </c>
      <c r="AO95" s="3">
        <v>1</v>
      </c>
      <c r="AP95" s="3">
        <v>0</v>
      </c>
      <c r="AQ95" s="3">
        <v>1</v>
      </c>
      <c r="AR95" s="3">
        <v>1</v>
      </c>
      <c r="AS95" s="3">
        <v>1</v>
      </c>
      <c r="AT95" s="3">
        <v>1</v>
      </c>
      <c r="AU95" s="3">
        <v>1</v>
      </c>
      <c r="AV95" s="3">
        <v>1</v>
      </c>
      <c r="AW95" s="3"/>
      <c r="AX95" s="3">
        <v>1</v>
      </c>
      <c r="AY95" s="19">
        <v>1</v>
      </c>
      <c r="AZ95" s="3">
        <v>1</v>
      </c>
      <c r="BA95" s="3">
        <v>1</v>
      </c>
      <c r="BB95" s="3">
        <v>1</v>
      </c>
      <c r="BC95" s="3">
        <v>0</v>
      </c>
      <c r="BD95" s="3"/>
      <c r="BE95" s="3"/>
      <c r="BF95" s="3">
        <v>1</v>
      </c>
      <c r="BG95" s="3">
        <v>1</v>
      </c>
      <c r="BH95" s="3">
        <v>1</v>
      </c>
      <c r="BI95" s="3">
        <v>1</v>
      </c>
      <c r="BJ95" s="3"/>
      <c r="BK95" s="3">
        <v>1</v>
      </c>
      <c r="BL95" s="19">
        <v>1</v>
      </c>
      <c r="BM95" s="19">
        <v>1</v>
      </c>
      <c r="BN95" s="19">
        <v>1</v>
      </c>
      <c r="BO95" s="19">
        <v>1</v>
      </c>
      <c r="BP95" s="23">
        <v>1</v>
      </c>
      <c r="BQ95" s="3"/>
    </row>
    <row r="96" spans="1:69" s="1" customFormat="1" ht="47.25">
      <c r="A96" s="96" t="s">
        <v>75</v>
      </c>
      <c r="B96" s="42" t="s">
        <v>14</v>
      </c>
      <c r="C96" s="45"/>
      <c r="D96" s="77">
        <f t="shared" si="45"/>
        <v>3.6774193548387095</v>
      </c>
      <c r="E96" s="46"/>
      <c r="F96" s="75"/>
      <c r="G96" s="6">
        <v>4</v>
      </c>
      <c r="H96" s="3"/>
      <c r="I96" s="3">
        <v>5</v>
      </c>
      <c r="J96" s="3">
        <v>4</v>
      </c>
      <c r="K96" s="3"/>
      <c r="L96" s="3">
        <v>4</v>
      </c>
      <c r="M96" s="3">
        <v>5</v>
      </c>
      <c r="N96" s="3">
        <v>4</v>
      </c>
      <c r="O96" s="3">
        <v>4</v>
      </c>
      <c r="P96" s="3">
        <v>3</v>
      </c>
      <c r="Q96" s="3">
        <v>4</v>
      </c>
      <c r="R96" s="3">
        <v>4</v>
      </c>
      <c r="S96" s="3">
        <v>4</v>
      </c>
      <c r="T96" s="3">
        <v>3</v>
      </c>
      <c r="U96" s="3">
        <v>3</v>
      </c>
      <c r="V96" s="3">
        <v>3</v>
      </c>
      <c r="W96" s="3">
        <v>4</v>
      </c>
      <c r="X96" s="3">
        <v>5</v>
      </c>
      <c r="Y96" s="3">
        <v>4</v>
      </c>
      <c r="Z96" s="3">
        <v>4</v>
      </c>
      <c r="AA96" s="3">
        <v>5</v>
      </c>
      <c r="AB96" s="3"/>
      <c r="AC96" s="3">
        <v>5</v>
      </c>
      <c r="AD96" s="3">
        <v>5</v>
      </c>
      <c r="AE96" s="3">
        <v>5</v>
      </c>
      <c r="AF96" s="3"/>
      <c r="AG96" s="3">
        <v>3</v>
      </c>
      <c r="AH96" s="3">
        <v>4</v>
      </c>
      <c r="AI96" s="3">
        <v>5</v>
      </c>
      <c r="AJ96" s="3">
        <v>4</v>
      </c>
      <c r="AK96" s="3">
        <v>5</v>
      </c>
      <c r="AL96" s="3">
        <v>4</v>
      </c>
      <c r="AM96" s="3"/>
      <c r="AN96" s="3">
        <v>4</v>
      </c>
      <c r="AO96" s="3">
        <v>4</v>
      </c>
      <c r="AP96" s="3">
        <v>4</v>
      </c>
      <c r="AQ96" s="3">
        <v>4</v>
      </c>
      <c r="AR96" s="3">
        <v>4</v>
      </c>
      <c r="AS96" s="3">
        <v>4</v>
      </c>
      <c r="AT96" s="3">
        <v>5</v>
      </c>
      <c r="AU96" s="3">
        <v>4</v>
      </c>
      <c r="AV96" s="3">
        <v>5</v>
      </c>
      <c r="AW96" s="3"/>
      <c r="AX96" s="3">
        <v>4</v>
      </c>
      <c r="AY96" s="19">
        <v>5</v>
      </c>
      <c r="AZ96" s="3">
        <v>5</v>
      </c>
      <c r="BA96" s="3">
        <v>4</v>
      </c>
      <c r="BB96" s="3">
        <v>4</v>
      </c>
      <c r="BC96" s="3">
        <v>5</v>
      </c>
      <c r="BD96" s="3"/>
      <c r="BE96" s="3"/>
      <c r="BF96" s="3">
        <v>3</v>
      </c>
      <c r="BG96" s="3">
        <v>4</v>
      </c>
      <c r="BH96" s="3">
        <v>5</v>
      </c>
      <c r="BI96" s="3">
        <v>5</v>
      </c>
      <c r="BJ96" s="3"/>
      <c r="BK96" s="3">
        <v>5</v>
      </c>
      <c r="BL96" s="19">
        <v>5</v>
      </c>
      <c r="BM96" s="19">
        <v>5</v>
      </c>
      <c r="BN96" s="19">
        <v>5</v>
      </c>
      <c r="BO96" s="19">
        <v>5</v>
      </c>
      <c r="BP96" s="23">
        <v>5</v>
      </c>
      <c r="BQ96" s="3"/>
    </row>
    <row r="97" spans="1:69" s="1" customFormat="1" ht="31.5">
      <c r="A97" s="98" t="s">
        <v>185</v>
      </c>
      <c r="B97" s="42" t="s">
        <v>9</v>
      </c>
      <c r="C97" s="45"/>
      <c r="D97" s="77">
        <f t="shared" si="45"/>
        <v>0.74193548387096775</v>
      </c>
      <c r="E97" s="46"/>
      <c r="F97" s="75"/>
      <c r="G97" s="6">
        <v>1</v>
      </c>
      <c r="H97" s="41"/>
      <c r="I97" s="3">
        <v>1</v>
      </c>
      <c r="J97" s="3">
        <v>1</v>
      </c>
      <c r="K97" s="3"/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/>
      <c r="R97" s="3">
        <v>1</v>
      </c>
      <c r="S97" s="3">
        <v>1</v>
      </c>
      <c r="T97" s="3"/>
      <c r="U97" s="3">
        <v>0</v>
      </c>
      <c r="V97" s="3"/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/>
      <c r="AC97" s="3">
        <v>1</v>
      </c>
      <c r="AD97" s="3">
        <v>1</v>
      </c>
      <c r="AE97" s="3">
        <v>1</v>
      </c>
      <c r="AF97" s="3"/>
      <c r="AG97" s="3">
        <v>1</v>
      </c>
      <c r="AH97" s="3">
        <v>1</v>
      </c>
      <c r="AI97" s="3">
        <v>1</v>
      </c>
      <c r="AJ97" s="3">
        <v>1</v>
      </c>
      <c r="AK97" s="3">
        <v>1</v>
      </c>
      <c r="AL97" s="3">
        <v>1</v>
      </c>
      <c r="AM97" s="3"/>
      <c r="AN97" s="3">
        <v>1</v>
      </c>
      <c r="AO97" s="3">
        <v>0</v>
      </c>
      <c r="AP97" s="3">
        <v>1</v>
      </c>
      <c r="AQ97" s="3">
        <v>1</v>
      </c>
      <c r="AR97" s="3">
        <v>1</v>
      </c>
      <c r="AS97" s="3">
        <v>1</v>
      </c>
      <c r="AT97" s="3">
        <v>1</v>
      </c>
      <c r="AU97" s="3">
        <v>1</v>
      </c>
      <c r="AV97" s="3">
        <v>1</v>
      </c>
      <c r="AW97" s="3"/>
      <c r="AX97" s="3">
        <v>1</v>
      </c>
      <c r="AY97" s="19">
        <v>1</v>
      </c>
      <c r="AZ97" s="3">
        <v>1</v>
      </c>
      <c r="BA97" s="3">
        <v>0</v>
      </c>
      <c r="BB97" s="3">
        <v>1</v>
      </c>
      <c r="BC97" s="3">
        <v>0</v>
      </c>
      <c r="BD97" s="3"/>
      <c r="BE97" s="3"/>
      <c r="BF97" s="3">
        <v>1</v>
      </c>
      <c r="BG97" s="3">
        <v>1</v>
      </c>
      <c r="BH97" s="3">
        <v>1</v>
      </c>
      <c r="BI97" s="3">
        <v>1</v>
      </c>
      <c r="BJ97" s="3"/>
      <c r="BK97" s="3">
        <v>1</v>
      </c>
      <c r="BL97" s="19">
        <v>1</v>
      </c>
      <c r="BM97" s="19">
        <v>1</v>
      </c>
      <c r="BN97" s="19">
        <v>1</v>
      </c>
      <c r="BO97" s="19">
        <v>1</v>
      </c>
      <c r="BP97" s="23">
        <v>1</v>
      </c>
      <c r="BQ97" s="3"/>
    </row>
    <row r="98" spans="1:69" s="1" customFormat="1" ht="31.5">
      <c r="A98" s="98" t="s">
        <v>186</v>
      </c>
      <c r="B98" s="42" t="s">
        <v>9</v>
      </c>
      <c r="C98" s="45"/>
      <c r="D98" s="77">
        <f t="shared" si="45"/>
        <v>0.5</v>
      </c>
      <c r="E98" s="46"/>
      <c r="F98" s="75"/>
      <c r="G98" s="6">
        <v>1</v>
      </c>
      <c r="H98" s="41"/>
      <c r="I98" s="3"/>
      <c r="J98" s="3">
        <v>0</v>
      </c>
      <c r="K98" s="3"/>
      <c r="L98" s="3">
        <v>0</v>
      </c>
      <c r="M98" s="3">
        <v>1</v>
      </c>
      <c r="N98" s="3">
        <v>0</v>
      </c>
      <c r="O98" s="3">
        <v>1</v>
      </c>
      <c r="P98" s="3">
        <v>1</v>
      </c>
      <c r="Q98" s="3">
        <v>1</v>
      </c>
      <c r="R98" s="3">
        <v>0</v>
      </c>
      <c r="S98" s="3">
        <v>0</v>
      </c>
      <c r="T98" s="3"/>
      <c r="U98" s="3">
        <v>1</v>
      </c>
      <c r="V98" s="3">
        <v>1</v>
      </c>
      <c r="W98" s="3">
        <v>1</v>
      </c>
      <c r="X98" s="3">
        <v>0</v>
      </c>
      <c r="Y98" s="3">
        <v>1</v>
      </c>
      <c r="Z98" s="3">
        <v>0</v>
      </c>
      <c r="AA98" s="3">
        <v>1</v>
      </c>
      <c r="AB98" s="3"/>
      <c r="AC98" s="3">
        <v>1</v>
      </c>
      <c r="AD98" s="3">
        <v>1</v>
      </c>
      <c r="AE98" s="3"/>
      <c r="AF98" s="3"/>
      <c r="AG98" s="3">
        <v>1</v>
      </c>
      <c r="AH98" s="3">
        <v>1</v>
      </c>
      <c r="AI98" s="3"/>
      <c r="AJ98" s="3"/>
      <c r="AK98" s="3">
        <v>1</v>
      </c>
      <c r="AL98" s="3">
        <v>0</v>
      </c>
      <c r="AM98" s="3"/>
      <c r="AN98" s="3">
        <v>1</v>
      </c>
      <c r="AO98" s="3">
        <v>0</v>
      </c>
      <c r="AP98" s="3">
        <v>1</v>
      </c>
      <c r="AQ98" s="3">
        <v>1</v>
      </c>
      <c r="AR98" s="3">
        <v>0</v>
      </c>
      <c r="AS98" s="3"/>
      <c r="AT98" s="3">
        <v>0</v>
      </c>
      <c r="AU98" s="3">
        <v>1</v>
      </c>
      <c r="AV98" s="3">
        <v>1</v>
      </c>
      <c r="AW98" s="3"/>
      <c r="AX98" s="3"/>
      <c r="AY98" s="19">
        <v>0</v>
      </c>
      <c r="AZ98" s="3">
        <v>1</v>
      </c>
      <c r="BA98" s="3">
        <v>1</v>
      </c>
      <c r="BB98" s="3">
        <v>1</v>
      </c>
      <c r="BC98" s="3">
        <v>1</v>
      </c>
      <c r="BD98" s="3"/>
      <c r="BE98" s="3"/>
      <c r="BF98" s="3">
        <v>1</v>
      </c>
      <c r="BG98" s="3">
        <v>0</v>
      </c>
      <c r="BH98" s="3">
        <v>1</v>
      </c>
      <c r="BI98" s="3">
        <v>1</v>
      </c>
      <c r="BJ98" s="3"/>
      <c r="BK98" s="3">
        <v>1</v>
      </c>
      <c r="BL98" s="19">
        <v>1</v>
      </c>
      <c r="BM98" s="19">
        <v>1</v>
      </c>
      <c r="BN98" s="19"/>
      <c r="BO98" s="19">
        <v>1</v>
      </c>
      <c r="BP98" s="23"/>
      <c r="BQ98" s="3"/>
    </row>
    <row r="99" spans="1:69" s="1" customFormat="1" ht="21">
      <c r="A99" s="101" t="s">
        <v>76</v>
      </c>
      <c r="B99" s="55" t="s">
        <v>150</v>
      </c>
      <c r="C99" s="52"/>
      <c r="D99" s="77">
        <f t="shared" si="45"/>
        <v>17.741935483870968</v>
      </c>
      <c r="E99" s="65">
        <f>COUNTIF(G99:AO99,"да")/51</f>
        <v>0</v>
      </c>
      <c r="F99" s="70"/>
      <c r="G99" s="25">
        <f>G100+G101+G102+G104+G105+G106+G107</f>
        <v>18</v>
      </c>
      <c r="H99" s="15">
        <f t="shared" ref="H99:T99" si="57">H100+H101+H102+H104+H105+H106+H107</f>
        <v>21</v>
      </c>
      <c r="I99" s="15">
        <f t="shared" si="57"/>
        <v>20</v>
      </c>
      <c r="J99" s="15">
        <f t="shared" si="57"/>
        <v>19</v>
      </c>
      <c r="K99" s="15">
        <f t="shared" si="57"/>
        <v>0</v>
      </c>
      <c r="L99" s="15">
        <f t="shared" si="57"/>
        <v>19</v>
      </c>
      <c r="M99" s="15">
        <f t="shared" si="57"/>
        <v>17</v>
      </c>
      <c r="N99" s="15">
        <f t="shared" si="57"/>
        <v>14</v>
      </c>
      <c r="O99" s="15">
        <f t="shared" si="57"/>
        <v>19</v>
      </c>
      <c r="P99" s="15">
        <f t="shared" si="57"/>
        <v>18</v>
      </c>
      <c r="Q99" s="15">
        <f t="shared" si="57"/>
        <v>17</v>
      </c>
      <c r="R99" s="15">
        <f t="shared" si="57"/>
        <v>18</v>
      </c>
      <c r="S99" s="15">
        <f t="shared" si="57"/>
        <v>18</v>
      </c>
      <c r="T99" s="15">
        <f t="shared" si="57"/>
        <v>16</v>
      </c>
      <c r="U99" s="15">
        <f>U100+U101+U102+U104+U105+U106+U107</f>
        <v>14</v>
      </c>
      <c r="V99" s="15">
        <f t="shared" ref="V99:AF99" si="58">V100+V101+V102+V104+V105+V106+V107</f>
        <v>19</v>
      </c>
      <c r="W99" s="15">
        <f t="shared" si="58"/>
        <v>20</v>
      </c>
      <c r="X99" s="15">
        <f t="shared" si="58"/>
        <v>18</v>
      </c>
      <c r="Y99" s="15">
        <f t="shared" si="58"/>
        <v>23</v>
      </c>
      <c r="Z99" s="15">
        <f t="shared" si="58"/>
        <v>14</v>
      </c>
      <c r="AA99" s="15">
        <f t="shared" si="58"/>
        <v>21</v>
      </c>
      <c r="AB99" s="15">
        <f t="shared" si="58"/>
        <v>0</v>
      </c>
      <c r="AC99" s="15">
        <f t="shared" si="58"/>
        <v>19</v>
      </c>
      <c r="AD99" s="15">
        <f t="shared" si="58"/>
        <v>23</v>
      </c>
      <c r="AE99" s="15">
        <f t="shared" si="58"/>
        <v>15</v>
      </c>
      <c r="AF99" s="15">
        <f t="shared" si="58"/>
        <v>0</v>
      </c>
      <c r="AG99" s="15">
        <f>AG100+AG101+AG102+AG104+AG105+AG106+AG107</f>
        <v>17</v>
      </c>
      <c r="AH99" s="15">
        <f t="shared" ref="AH99:BQ99" si="59">AH100+AH101+AH102+AH104+AH105+AH106+AH107</f>
        <v>20</v>
      </c>
      <c r="AI99" s="15">
        <f t="shared" si="59"/>
        <v>18</v>
      </c>
      <c r="AJ99" s="15">
        <f t="shared" si="59"/>
        <v>19</v>
      </c>
      <c r="AK99" s="15">
        <f t="shared" si="59"/>
        <v>20</v>
      </c>
      <c r="AL99" s="15">
        <f t="shared" si="59"/>
        <v>19</v>
      </c>
      <c r="AM99" s="15">
        <f t="shared" si="59"/>
        <v>0</v>
      </c>
      <c r="AN99" s="15">
        <f t="shared" si="59"/>
        <v>19</v>
      </c>
      <c r="AO99" s="15">
        <f t="shared" si="59"/>
        <v>18</v>
      </c>
      <c r="AP99" s="15">
        <f t="shared" si="59"/>
        <v>20</v>
      </c>
      <c r="AQ99" s="15">
        <f t="shared" si="59"/>
        <v>21</v>
      </c>
      <c r="AR99" s="15">
        <f t="shared" si="59"/>
        <v>21</v>
      </c>
      <c r="AS99" s="15">
        <f t="shared" si="59"/>
        <v>19</v>
      </c>
      <c r="AT99" s="15">
        <f t="shared" si="59"/>
        <v>23</v>
      </c>
      <c r="AU99" s="15">
        <f t="shared" si="59"/>
        <v>19</v>
      </c>
      <c r="AV99" s="15">
        <f t="shared" si="59"/>
        <v>23</v>
      </c>
      <c r="AW99" s="15">
        <f t="shared" si="59"/>
        <v>20</v>
      </c>
      <c r="AX99" s="15">
        <f t="shared" si="59"/>
        <v>20</v>
      </c>
      <c r="AY99" s="15">
        <f t="shared" si="59"/>
        <v>20</v>
      </c>
      <c r="AZ99" s="15">
        <f t="shared" si="59"/>
        <v>22</v>
      </c>
      <c r="BA99" s="15">
        <f t="shared" si="59"/>
        <v>19</v>
      </c>
      <c r="BB99" s="15">
        <f t="shared" si="59"/>
        <v>19</v>
      </c>
      <c r="BC99" s="15">
        <f t="shared" si="59"/>
        <v>22</v>
      </c>
      <c r="BD99" s="15">
        <f t="shared" si="59"/>
        <v>0</v>
      </c>
      <c r="BE99" s="15">
        <f t="shared" si="59"/>
        <v>22</v>
      </c>
      <c r="BF99" s="15">
        <f t="shared" si="59"/>
        <v>23</v>
      </c>
      <c r="BG99" s="15">
        <f t="shared" si="59"/>
        <v>14</v>
      </c>
      <c r="BH99" s="15">
        <f t="shared" si="59"/>
        <v>21</v>
      </c>
      <c r="BI99" s="15">
        <f t="shared" si="59"/>
        <v>22</v>
      </c>
      <c r="BJ99" s="15">
        <f t="shared" si="59"/>
        <v>17</v>
      </c>
      <c r="BK99" s="15">
        <f t="shared" si="59"/>
        <v>23</v>
      </c>
      <c r="BL99" s="15">
        <f t="shared" si="59"/>
        <v>23</v>
      </c>
      <c r="BM99" s="15">
        <f t="shared" si="59"/>
        <v>15</v>
      </c>
      <c r="BN99" s="15">
        <f t="shared" si="59"/>
        <v>22</v>
      </c>
      <c r="BO99" s="15">
        <f t="shared" si="59"/>
        <v>20</v>
      </c>
      <c r="BP99" s="15">
        <f t="shared" si="59"/>
        <v>20</v>
      </c>
      <c r="BQ99" s="3">
        <f t="shared" si="59"/>
        <v>0</v>
      </c>
    </row>
    <row r="100" spans="1:69" s="1" customFormat="1" ht="31.5">
      <c r="A100" s="98" t="s">
        <v>187</v>
      </c>
      <c r="B100" s="42" t="s">
        <v>9</v>
      </c>
      <c r="C100" s="44"/>
      <c r="D100" s="77">
        <f t="shared" si="45"/>
        <v>0.79032258064516125</v>
      </c>
      <c r="E100" s="46"/>
      <c r="F100" s="72"/>
      <c r="G100" s="6">
        <v>1</v>
      </c>
      <c r="H100" s="3">
        <v>0</v>
      </c>
      <c r="I100" s="3">
        <v>1</v>
      </c>
      <c r="J100" s="3">
        <v>1</v>
      </c>
      <c r="K100" s="3"/>
      <c r="L100" s="3">
        <v>1</v>
      </c>
      <c r="M100" s="3">
        <v>1</v>
      </c>
      <c r="N100" s="3">
        <v>0</v>
      </c>
      <c r="O100" s="3">
        <v>1</v>
      </c>
      <c r="P100" s="3">
        <v>1</v>
      </c>
      <c r="Q100" s="3"/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0</v>
      </c>
      <c r="AB100" s="3"/>
      <c r="AC100" s="3">
        <v>1</v>
      </c>
      <c r="AD100" s="3">
        <v>1</v>
      </c>
      <c r="AE100" s="3">
        <v>1</v>
      </c>
      <c r="AF100" s="3"/>
      <c r="AG100" s="3">
        <v>0</v>
      </c>
      <c r="AH100" s="3">
        <v>1</v>
      </c>
      <c r="AI100" s="3">
        <v>1</v>
      </c>
      <c r="AJ100" s="3">
        <v>1</v>
      </c>
      <c r="AK100" s="3">
        <v>1</v>
      </c>
      <c r="AL100" s="3">
        <v>1</v>
      </c>
      <c r="AM100" s="3"/>
      <c r="AN100" s="3">
        <v>1</v>
      </c>
      <c r="AO100" s="3">
        <v>1</v>
      </c>
      <c r="AP100" s="3">
        <v>1</v>
      </c>
      <c r="AQ100" s="3">
        <v>1</v>
      </c>
      <c r="AR100" s="3">
        <v>1</v>
      </c>
      <c r="AS100" s="3">
        <v>1</v>
      </c>
      <c r="AT100" s="3">
        <v>1</v>
      </c>
      <c r="AU100" s="3">
        <v>1</v>
      </c>
      <c r="AV100" s="3">
        <v>1</v>
      </c>
      <c r="AW100" s="3">
        <v>1</v>
      </c>
      <c r="AX100" s="3">
        <v>1</v>
      </c>
      <c r="AY100" s="19">
        <v>1</v>
      </c>
      <c r="AZ100" s="3">
        <v>1</v>
      </c>
      <c r="BA100" s="3">
        <v>1</v>
      </c>
      <c r="BB100" s="3">
        <v>1</v>
      </c>
      <c r="BC100" s="3">
        <v>1</v>
      </c>
      <c r="BD100" s="3"/>
      <c r="BE100" s="3">
        <v>1</v>
      </c>
      <c r="BF100" s="3">
        <v>1</v>
      </c>
      <c r="BG100" s="3">
        <v>1</v>
      </c>
      <c r="BH100" s="3">
        <v>1</v>
      </c>
      <c r="BI100" s="3">
        <v>1</v>
      </c>
      <c r="BJ100" s="3"/>
      <c r="BK100" s="3">
        <v>1</v>
      </c>
      <c r="BL100" s="19">
        <v>1</v>
      </c>
      <c r="BM100" s="19"/>
      <c r="BN100" s="19">
        <v>1</v>
      </c>
      <c r="BO100" s="19">
        <v>1</v>
      </c>
      <c r="BP100" s="23"/>
      <c r="BQ100" s="20"/>
    </row>
    <row r="101" spans="1:69" s="1" customFormat="1" ht="31.5">
      <c r="A101" s="98" t="s">
        <v>188</v>
      </c>
      <c r="B101" s="42" t="s">
        <v>9</v>
      </c>
      <c r="C101" s="44"/>
      <c r="D101" s="77">
        <f t="shared" si="45"/>
        <v>0.41935483870967744</v>
      </c>
      <c r="E101" s="46"/>
      <c r="F101" s="72"/>
      <c r="G101" s="6">
        <v>0</v>
      </c>
      <c r="H101" s="3">
        <v>0</v>
      </c>
      <c r="I101" s="3">
        <v>1</v>
      </c>
      <c r="J101" s="3">
        <v>1</v>
      </c>
      <c r="K101" s="3"/>
      <c r="L101" s="3">
        <v>1</v>
      </c>
      <c r="M101" s="3">
        <v>0</v>
      </c>
      <c r="N101" s="3">
        <v>0</v>
      </c>
      <c r="O101" s="3">
        <v>0</v>
      </c>
      <c r="P101" s="3">
        <v>1</v>
      </c>
      <c r="Q101" s="3"/>
      <c r="R101" s="3">
        <v>1</v>
      </c>
      <c r="S101" s="3">
        <v>1</v>
      </c>
      <c r="T101" s="3">
        <v>0</v>
      </c>
      <c r="U101" s="3">
        <v>1</v>
      </c>
      <c r="V101" s="3">
        <v>0</v>
      </c>
      <c r="W101" s="3"/>
      <c r="X101" s="3">
        <v>0</v>
      </c>
      <c r="Y101" s="3">
        <v>1</v>
      </c>
      <c r="Z101" s="3">
        <v>0</v>
      </c>
      <c r="AA101" s="3">
        <v>0</v>
      </c>
      <c r="AB101" s="3"/>
      <c r="AC101" s="3">
        <v>0</v>
      </c>
      <c r="AD101" s="3">
        <v>1</v>
      </c>
      <c r="AE101" s="3">
        <v>1</v>
      </c>
      <c r="AF101" s="3"/>
      <c r="AG101" s="3">
        <v>1</v>
      </c>
      <c r="AH101" s="3">
        <v>1</v>
      </c>
      <c r="AI101" s="3"/>
      <c r="AJ101" s="3">
        <v>0</v>
      </c>
      <c r="AK101" s="3">
        <v>1</v>
      </c>
      <c r="AL101" s="3">
        <v>1</v>
      </c>
      <c r="AM101" s="3"/>
      <c r="AN101" s="3">
        <v>0</v>
      </c>
      <c r="AO101" s="3">
        <v>0</v>
      </c>
      <c r="AP101" s="3">
        <v>1</v>
      </c>
      <c r="AQ101" s="3">
        <v>1</v>
      </c>
      <c r="AR101" s="3">
        <v>0</v>
      </c>
      <c r="AS101" s="3">
        <v>1</v>
      </c>
      <c r="AT101" s="3">
        <v>1</v>
      </c>
      <c r="AU101" s="3">
        <v>0</v>
      </c>
      <c r="AV101" s="3">
        <v>1</v>
      </c>
      <c r="AW101" s="3">
        <v>1</v>
      </c>
      <c r="AX101" s="3">
        <v>1</v>
      </c>
      <c r="AY101" s="19">
        <v>1</v>
      </c>
      <c r="AZ101" s="3"/>
      <c r="BA101" s="3">
        <v>0</v>
      </c>
      <c r="BB101" s="3"/>
      <c r="BC101" s="3">
        <v>0</v>
      </c>
      <c r="BD101" s="3"/>
      <c r="BE101" s="3">
        <v>0</v>
      </c>
      <c r="BF101" s="3">
        <v>1</v>
      </c>
      <c r="BG101" s="3"/>
      <c r="BH101" s="3">
        <v>1</v>
      </c>
      <c r="BI101" s="3">
        <v>0</v>
      </c>
      <c r="BJ101" s="3"/>
      <c r="BK101" s="3">
        <v>1</v>
      </c>
      <c r="BL101" s="19">
        <v>1</v>
      </c>
      <c r="BM101" s="19"/>
      <c r="BN101" s="19"/>
      <c r="BO101" s="19">
        <v>0</v>
      </c>
      <c r="BP101" s="23"/>
      <c r="BQ101" s="20"/>
    </row>
    <row r="102" spans="1:69" s="1" customFormat="1" ht="31.5">
      <c r="A102" s="98" t="s">
        <v>189</v>
      </c>
      <c r="B102" s="42" t="s">
        <v>9</v>
      </c>
      <c r="C102" s="44"/>
      <c r="D102" s="77">
        <f t="shared" si="45"/>
        <v>0.75806451612903225</v>
      </c>
      <c r="E102" s="46"/>
      <c r="F102" s="72"/>
      <c r="G102" s="6">
        <v>0</v>
      </c>
      <c r="H102" s="3">
        <v>1</v>
      </c>
      <c r="I102" s="3">
        <v>1</v>
      </c>
      <c r="J102" s="3">
        <v>1</v>
      </c>
      <c r="K102" s="3"/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/>
      <c r="R102" s="3"/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0</v>
      </c>
      <c r="Y102" s="3">
        <v>1</v>
      </c>
      <c r="Z102" s="3">
        <v>0</v>
      </c>
      <c r="AA102" s="3">
        <v>1</v>
      </c>
      <c r="AB102" s="3"/>
      <c r="AC102" s="3">
        <v>1</v>
      </c>
      <c r="AD102" s="3">
        <v>1</v>
      </c>
      <c r="AE102" s="3"/>
      <c r="AF102" s="3"/>
      <c r="AG102" s="3">
        <v>0</v>
      </c>
      <c r="AH102" s="3">
        <v>1</v>
      </c>
      <c r="AI102" s="3">
        <v>1</v>
      </c>
      <c r="AJ102" s="3">
        <v>1</v>
      </c>
      <c r="AK102" s="3">
        <v>1</v>
      </c>
      <c r="AL102" s="3">
        <v>1</v>
      </c>
      <c r="AM102" s="3"/>
      <c r="AN102" s="3">
        <v>1</v>
      </c>
      <c r="AO102" s="3">
        <v>1</v>
      </c>
      <c r="AP102" s="3">
        <v>1</v>
      </c>
      <c r="AQ102" s="3">
        <v>1</v>
      </c>
      <c r="AR102" s="3">
        <v>1</v>
      </c>
      <c r="AS102" s="3">
        <v>1</v>
      </c>
      <c r="AT102" s="3">
        <v>1</v>
      </c>
      <c r="AU102" s="3">
        <v>1</v>
      </c>
      <c r="AV102" s="3">
        <v>1</v>
      </c>
      <c r="AW102" s="3">
        <v>1</v>
      </c>
      <c r="AX102" s="3">
        <v>1</v>
      </c>
      <c r="AY102" s="19">
        <v>1</v>
      </c>
      <c r="AZ102" s="3">
        <v>1</v>
      </c>
      <c r="BA102" s="3">
        <v>1</v>
      </c>
      <c r="BB102" s="3">
        <v>1</v>
      </c>
      <c r="BC102" s="3">
        <v>1</v>
      </c>
      <c r="BD102" s="3"/>
      <c r="BE102" s="3">
        <v>1</v>
      </c>
      <c r="BF102" s="3">
        <v>1</v>
      </c>
      <c r="BG102" s="3">
        <v>1</v>
      </c>
      <c r="BH102" s="3">
        <v>1</v>
      </c>
      <c r="BI102" s="3">
        <v>1</v>
      </c>
      <c r="BJ102" s="3"/>
      <c r="BK102" s="3">
        <v>1</v>
      </c>
      <c r="BL102" s="19">
        <v>1</v>
      </c>
      <c r="BM102" s="19"/>
      <c r="BN102" s="19">
        <v>1</v>
      </c>
      <c r="BO102" s="19">
        <v>1</v>
      </c>
      <c r="BP102" s="23"/>
      <c r="BQ102" s="3"/>
    </row>
    <row r="103" spans="1:69" s="1" customFormat="1" ht="33" customHeight="1">
      <c r="A103" s="96" t="s">
        <v>77</v>
      </c>
      <c r="B103" s="43"/>
      <c r="C103" s="44"/>
      <c r="D103" s="77">
        <f t="shared" si="45"/>
        <v>0</v>
      </c>
      <c r="E103" s="46"/>
      <c r="F103" s="72"/>
      <c r="G103" s="6"/>
      <c r="H103" s="3"/>
      <c r="I103" s="3"/>
      <c r="J103" s="3"/>
      <c r="K103" s="3"/>
      <c r="L103" s="53" t="s">
        <v>195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58"/>
      <c r="AA103" s="3"/>
      <c r="AB103" s="53"/>
      <c r="AC103" s="53"/>
      <c r="AD103" s="3"/>
      <c r="AE103" s="3"/>
      <c r="AF103" s="3"/>
      <c r="AG103" s="3">
        <v>0</v>
      </c>
      <c r="AH103" s="53"/>
      <c r="AI103" s="3"/>
      <c r="AJ103" s="3"/>
      <c r="AK103" s="3"/>
      <c r="AL103" s="3"/>
      <c r="AM103" s="3"/>
      <c r="AN103" s="3"/>
      <c r="AO103" s="3">
        <v>0</v>
      </c>
      <c r="AP103" s="3"/>
      <c r="AQ103" s="3"/>
      <c r="AR103" s="3"/>
      <c r="AS103" s="3"/>
      <c r="AT103" s="3"/>
      <c r="AU103" s="53"/>
      <c r="AV103" s="53"/>
      <c r="AW103" s="3"/>
      <c r="AX103" s="3"/>
      <c r="AY103" s="19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19"/>
      <c r="BM103" s="19"/>
      <c r="BN103" s="19"/>
      <c r="BO103" s="19"/>
      <c r="BP103" s="23"/>
      <c r="BQ103" s="3"/>
    </row>
    <row r="104" spans="1:69" s="1" customFormat="1" ht="31.5">
      <c r="A104" s="98" t="s">
        <v>190</v>
      </c>
      <c r="B104" s="42" t="s">
        <v>14</v>
      </c>
      <c r="C104" s="44"/>
      <c r="D104" s="77">
        <f t="shared" si="45"/>
        <v>4.064516129032258</v>
      </c>
      <c r="E104" s="46"/>
      <c r="F104" s="72"/>
      <c r="G104" s="6">
        <v>5</v>
      </c>
      <c r="H104" s="3">
        <v>5</v>
      </c>
      <c r="I104" s="3">
        <v>5</v>
      </c>
      <c r="J104" s="3">
        <v>4</v>
      </c>
      <c r="K104" s="3"/>
      <c r="L104" s="3">
        <v>4</v>
      </c>
      <c r="M104" s="3"/>
      <c r="N104" s="3">
        <v>5</v>
      </c>
      <c r="O104" s="3">
        <v>5</v>
      </c>
      <c r="P104" s="3">
        <v>5</v>
      </c>
      <c r="Q104" s="3">
        <v>5</v>
      </c>
      <c r="R104" s="3">
        <v>5</v>
      </c>
      <c r="S104" s="3">
        <v>3</v>
      </c>
      <c r="T104" s="3">
        <v>5</v>
      </c>
      <c r="U104" s="3">
        <v>0</v>
      </c>
      <c r="V104" s="3">
        <v>5</v>
      </c>
      <c r="W104" s="3">
        <v>5</v>
      </c>
      <c r="X104" s="3">
        <v>5</v>
      </c>
      <c r="Y104" s="3">
        <v>5</v>
      </c>
      <c r="Z104" s="3">
        <v>1</v>
      </c>
      <c r="AA104" s="3">
        <v>5</v>
      </c>
      <c r="AB104" s="3"/>
      <c r="AC104" s="3">
        <v>5</v>
      </c>
      <c r="AD104" s="3">
        <v>5</v>
      </c>
      <c r="AE104" s="3">
        <v>1</v>
      </c>
      <c r="AF104" s="3"/>
      <c r="AG104" s="3">
        <v>5</v>
      </c>
      <c r="AH104" s="3">
        <v>5</v>
      </c>
      <c r="AI104" s="3">
        <v>4</v>
      </c>
      <c r="AJ104" s="3">
        <v>5</v>
      </c>
      <c r="AK104" s="3">
        <v>5</v>
      </c>
      <c r="AL104" s="3">
        <v>4</v>
      </c>
      <c r="AM104" s="3"/>
      <c r="AN104" s="3">
        <v>5</v>
      </c>
      <c r="AO104" s="3">
        <v>5</v>
      </c>
      <c r="AP104" s="3">
        <v>5</v>
      </c>
      <c r="AQ104" s="3">
        <v>5</v>
      </c>
      <c r="AR104" s="3">
        <v>5</v>
      </c>
      <c r="AS104" s="3">
        <v>4</v>
      </c>
      <c r="AT104" s="3">
        <v>5</v>
      </c>
      <c r="AU104" s="3">
        <v>3</v>
      </c>
      <c r="AV104" s="3">
        <v>5</v>
      </c>
      <c r="AW104" s="3">
        <v>5</v>
      </c>
      <c r="AX104" s="3">
        <v>5</v>
      </c>
      <c r="AY104" s="19">
        <v>5</v>
      </c>
      <c r="AZ104" s="3">
        <v>5</v>
      </c>
      <c r="BA104" s="3">
        <v>5</v>
      </c>
      <c r="BB104" s="3">
        <v>5</v>
      </c>
      <c r="BC104" s="3">
        <v>5</v>
      </c>
      <c r="BD104" s="3"/>
      <c r="BE104" s="3">
        <v>5</v>
      </c>
      <c r="BF104" s="3">
        <v>5</v>
      </c>
      <c r="BG104" s="3">
        <v>4</v>
      </c>
      <c r="BH104" s="3">
        <v>5</v>
      </c>
      <c r="BI104" s="3">
        <v>5</v>
      </c>
      <c r="BJ104" s="3">
        <v>5</v>
      </c>
      <c r="BK104" s="3">
        <v>5</v>
      </c>
      <c r="BL104" s="19">
        <v>5</v>
      </c>
      <c r="BM104" s="19"/>
      <c r="BN104" s="19">
        <v>5</v>
      </c>
      <c r="BO104" s="19">
        <v>5</v>
      </c>
      <c r="BP104" s="23">
        <v>5</v>
      </c>
      <c r="BQ104" s="3"/>
    </row>
    <row r="105" spans="1:69" s="1" customFormat="1" ht="47.25">
      <c r="A105" s="96" t="s">
        <v>78</v>
      </c>
      <c r="B105" s="42" t="s">
        <v>58</v>
      </c>
      <c r="C105" s="44"/>
      <c r="D105" s="77">
        <f t="shared" si="45"/>
        <v>3.870967741935484</v>
      </c>
      <c r="E105" s="46"/>
      <c r="F105" s="72"/>
      <c r="G105" s="6">
        <v>4</v>
      </c>
      <c r="H105" s="3">
        <v>5</v>
      </c>
      <c r="I105" s="3">
        <v>4</v>
      </c>
      <c r="J105" s="3">
        <v>4</v>
      </c>
      <c r="K105" s="3"/>
      <c r="L105" s="3">
        <v>4</v>
      </c>
      <c r="M105" s="3">
        <v>5</v>
      </c>
      <c r="N105" s="3">
        <v>0</v>
      </c>
      <c r="O105" s="3">
        <v>4</v>
      </c>
      <c r="P105" s="3">
        <v>3</v>
      </c>
      <c r="Q105" s="3">
        <v>4</v>
      </c>
      <c r="R105" s="3">
        <v>4</v>
      </c>
      <c r="S105" s="3">
        <v>4</v>
      </c>
      <c r="T105" s="3">
        <v>3</v>
      </c>
      <c r="U105" s="3">
        <v>4</v>
      </c>
      <c r="V105" s="3">
        <v>4</v>
      </c>
      <c r="W105" s="3">
        <v>4</v>
      </c>
      <c r="X105" s="3">
        <v>4</v>
      </c>
      <c r="Y105" s="3">
        <v>5</v>
      </c>
      <c r="Z105" s="3">
        <v>4</v>
      </c>
      <c r="AA105" s="3">
        <v>5</v>
      </c>
      <c r="AB105" s="3"/>
      <c r="AC105" s="3">
        <v>4</v>
      </c>
      <c r="AD105" s="3">
        <v>5</v>
      </c>
      <c r="AE105" s="3">
        <v>4</v>
      </c>
      <c r="AF105" s="3"/>
      <c r="AG105" s="3">
        <v>3</v>
      </c>
      <c r="AH105" s="3">
        <v>4</v>
      </c>
      <c r="AI105" s="3">
        <v>4</v>
      </c>
      <c r="AJ105" s="3">
        <v>4</v>
      </c>
      <c r="AK105" s="3">
        <v>4</v>
      </c>
      <c r="AL105" s="3">
        <v>4</v>
      </c>
      <c r="AM105" s="3"/>
      <c r="AN105" s="3">
        <v>4</v>
      </c>
      <c r="AO105" s="3">
        <v>4</v>
      </c>
      <c r="AP105" s="3">
        <v>4</v>
      </c>
      <c r="AQ105" s="3">
        <v>4</v>
      </c>
      <c r="AR105" s="3">
        <v>4</v>
      </c>
      <c r="AS105" s="3">
        <v>4</v>
      </c>
      <c r="AT105" s="3">
        <v>5</v>
      </c>
      <c r="AU105" s="3">
        <v>4</v>
      </c>
      <c r="AV105" s="3">
        <v>5</v>
      </c>
      <c r="AW105" s="3">
        <v>4</v>
      </c>
      <c r="AX105" s="3">
        <v>4</v>
      </c>
      <c r="AY105" s="19">
        <v>4</v>
      </c>
      <c r="AZ105" s="3">
        <v>5</v>
      </c>
      <c r="BA105" s="3">
        <v>4</v>
      </c>
      <c r="BB105" s="3">
        <v>4</v>
      </c>
      <c r="BC105" s="3">
        <v>5</v>
      </c>
      <c r="BD105" s="3"/>
      <c r="BE105" s="3">
        <v>5</v>
      </c>
      <c r="BF105" s="3">
        <v>5</v>
      </c>
      <c r="BG105" s="3">
        <v>4</v>
      </c>
      <c r="BH105" s="3">
        <v>4</v>
      </c>
      <c r="BI105" s="3">
        <v>5</v>
      </c>
      <c r="BJ105" s="3">
        <v>5</v>
      </c>
      <c r="BK105" s="3">
        <v>5</v>
      </c>
      <c r="BL105" s="19">
        <v>5</v>
      </c>
      <c r="BM105" s="19">
        <v>5</v>
      </c>
      <c r="BN105" s="19">
        <v>5</v>
      </c>
      <c r="BO105" s="19">
        <v>5</v>
      </c>
      <c r="BP105" s="23">
        <v>5</v>
      </c>
      <c r="BQ105" s="3"/>
    </row>
    <row r="106" spans="1:69" s="1" customFormat="1" ht="54.75" customHeight="1">
      <c r="A106" s="96" t="s">
        <v>79</v>
      </c>
      <c r="B106" s="42" t="s">
        <v>58</v>
      </c>
      <c r="C106" s="44"/>
      <c r="D106" s="77">
        <f t="shared" si="45"/>
        <v>3.9516129032258065</v>
      </c>
      <c r="E106" s="46"/>
      <c r="F106" s="72"/>
      <c r="G106" s="6">
        <v>4</v>
      </c>
      <c r="H106" s="3">
        <v>5</v>
      </c>
      <c r="I106" s="3">
        <v>4</v>
      </c>
      <c r="J106" s="3">
        <v>4</v>
      </c>
      <c r="K106" s="3"/>
      <c r="L106" s="3">
        <v>4</v>
      </c>
      <c r="M106" s="3">
        <v>5</v>
      </c>
      <c r="N106" s="3">
        <v>4</v>
      </c>
      <c r="O106" s="3">
        <v>4</v>
      </c>
      <c r="P106" s="3">
        <v>3</v>
      </c>
      <c r="Q106" s="3">
        <v>4</v>
      </c>
      <c r="R106" s="3">
        <v>4</v>
      </c>
      <c r="S106" s="3">
        <v>4</v>
      </c>
      <c r="T106" s="3">
        <v>3</v>
      </c>
      <c r="U106" s="3">
        <v>4</v>
      </c>
      <c r="V106" s="3">
        <v>4</v>
      </c>
      <c r="W106" s="3">
        <v>4</v>
      </c>
      <c r="X106" s="3">
        <v>4</v>
      </c>
      <c r="Y106" s="3">
        <v>5</v>
      </c>
      <c r="Z106" s="3">
        <v>4</v>
      </c>
      <c r="AA106" s="3">
        <v>5</v>
      </c>
      <c r="AB106" s="3"/>
      <c r="AC106" s="3">
        <v>4</v>
      </c>
      <c r="AD106" s="3">
        <v>5</v>
      </c>
      <c r="AE106" s="3">
        <v>4</v>
      </c>
      <c r="AF106" s="3"/>
      <c r="AG106" s="3">
        <v>4</v>
      </c>
      <c r="AH106" s="3">
        <v>4</v>
      </c>
      <c r="AI106" s="3">
        <v>4</v>
      </c>
      <c r="AJ106" s="3">
        <v>4</v>
      </c>
      <c r="AK106" s="3">
        <v>4</v>
      </c>
      <c r="AL106" s="3">
        <v>4</v>
      </c>
      <c r="AM106" s="3"/>
      <c r="AN106" s="3">
        <v>4</v>
      </c>
      <c r="AO106" s="3">
        <v>4</v>
      </c>
      <c r="AP106" s="3">
        <v>4</v>
      </c>
      <c r="AQ106" s="3">
        <v>4</v>
      </c>
      <c r="AR106" s="3">
        <v>5</v>
      </c>
      <c r="AS106" s="3">
        <v>4</v>
      </c>
      <c r="AT106" s="3">
        <v>5</v>
      </c>
      <c r="AU106" s="3">
        <v>5</v>
      </c>
      <c r="AV106" s="3">
        <v>5</v>
      </c>
      <c r="AW106" s="3">
        <v>4</v>
      </c>
      <c r="AX106" s="3">
        <v>4</v>
      </c>
      <c r="AY106" s="19">
        <v>4</v>
      </c>
      <c r="AZ106" s="3">
        <v>5</v>
      </c>
      <c r="BA106" s="3">
        <v>4</v>
      </c>
      <c r="BB106" s="3">
        <v>4</v>
      </c>
      <c r="BC106" s="3">
        <v>5</v>
      </c>
      <c r="BD106" s="3"/>
      <c r="BE106" s="3">
        <v>5</v>
      </c>
      <c r="BF106" s="3">
        <v>5</v>
      </c>
      <c r="BG106" s="3">
        <v>4</v>
      </c>
      <c r="BH106" s="3">
        <v>4</v>
      </c>
      <c r="BI106" s="3">
        <v>5</v>
      </c>
      <c r="BJ106" s="3">
        <v>4</v>
      </c>
      <c r="BK106" s="3">
        <v>5</v>
      </c>
      <c r="BL106" s="19">
        <v>5</v>
      </c>
      <c r="BM106" s="19">
        <v>5</v>
      </c>
      <c r="BN106" s="19">
        <v>5</v>
      </c>
      <c r="BO106" s="19">
        <v>4</v>
      </c>
      <c r="BP106" s="23">
        <v>5</v>
      </c>
      <c r="BQ106" s="3"/>
    </row>
    <row r="107" spans="1:69" s="1" customFormat="1" ht="52.5" customHeight="1">
      <c r="A107" s="96" t="s">
        <v>80</v>
      </c>
      <c r="B107" s="43" t="s">
        <v>58</v>
      </c>
      <c r="C107" s="44"/>
      <c r="D107" s="77">
        <f t="shared" si="45"/>
        <v>3.8870967741935485</v>
      </c>
      <c r="E107" s="46"/>
      <c r="F107" s="72"/>
      <c r="G107" s="6">
        <v>4</v>
      </c>
      <c r="H107" s="3">
        <v>5</v>
      </c>
      <c r="I107" s="3">
        <v>4</v>
      </c>
      <c r="J107" s="3">
        <v>4</v>
      </c>
      <c r="K107" s="3"/>
      <c r="L107" s="3">
        <v>4</v>
      </c>
      <c r="M107" s="3">
        <v>5</v>
      </c>
      <c r="N107" s="3">
        <v>4</v>
      </c>
      <c r="O107" s="3">
        <v>4</v>
      </c>
      <c r="P107" s="3">
        <v>4</v>
      </c>
      <c r="Q107" s="3">
        <v>4</v>
      </c>
      <c r="R107" s="3">
        <v>3</v>
      </c>
      <c r="S107" s="3">
        <v>4</v>
      </c>
      <c r="T107" s="3">
        <v>3</v>
      </c>
      <c r="U107" s="3">
        <v>3</v>
      </c>
      <c r="V107" s="3">
        <v>4</v>
      </c>
      <c r="W107" s="3">
        <v>5</v>
      </c>
      <c r="X107" s="3">
        <v>4</v>
      </c>
      <c r="Y107" s="3">
        <v>5</v>
      </c>
      <c r="Z107" s="3">
        <v>4</v>
      </c>
      <c r="AA107" s="3">
        <v>5</v>
      </c>
      <c r="AB107" s="3"/>
      <c r="AC107" s="3">
        <v>4</v>
      </c>
      <c r="AD107" s="3">
        <v>5</v>
      </c>
      <c r="AE107" s="3">
        <v>4</v>
      </c>
      <c r="AF107" s="3"/>
      <c r="AG107" s="3">
        <v>4</v>
      </c>
      <c r="AH107" s="3">
        <v>4</v>
      </c>
      <c r="AI107" s="3">
        <v>4</v>
      </c>
      <c r="AJ107" s="3">
        <v>4</v>
      </c>
      <c r="AK107" s="3">
        <v>4</v>
      </c>
      <c r="AL107" s="3">
        <v>4</v>
      </c>
      <c r="AM107" s="3"/>
      <c r="AN107" s="3">
        <v>4</v>
      </c>
      <c r="AO107" s="3">
        <v>3</v>
      </c>
      <c r="AP107" s="3">
        <v>4</v>
      </c>
      <c r="AQ107" s="3">
        <v>5</v>
      </c>
      <c r="AR107" s="3">
        <v>5</v>
      </c>
      <c r="AS107" s="3">
        <v>4</v>
      </c>
      <c r="AT107" s="3">
        <v>5</v>
      </c>
      <c r="AU107" s="3">
        <v>5</v>
      </c>
      <c r="AV107" s="3">
        <v>5</v>
      </c>
      <c r="AW107" s="3">
        <v>4</v>
      </c>
      <c r="AX107" s="3">
        <v>4</v>
      </c>
      <c r="AY107" s="19">
        <v>4</v>
      </c>
      <c r="AZ107" s="3">
        <v>5</v>
      </c>
      <c r="BA107" s="3">
        <v>4</v>
      </c>
      <c r="BB107" s="3">
        <v>4</v>
      </c>
      <c r="BC107" s="3">
        <v>5</v>
      </c>
      <c r="BD107" s="3"/>
      <c r="BE107" s="3">
        <v>5</v>
      </c>
      <c r="BF107" s="3">
        <v>5</v>
      </c>
      <c r="BG107" s="3"/>
      <c r="BH107" s="3">
        <v>5</v>
      </c>
      <c r="BI107" s="3">
        <v>5</v>
      </c>
      <c r="BJ107" s="3">
        <v>3</v>
      </c>
      <c r="BK107" s="3">
        <v>5</v>
      </c>
      <c r="BL107" s="19">
        <v>5</v>
      </c>
      <c r="BM107" s="19">
        <v>5</v>
      </c>
      <c r="BN107" s="19">
        <v>5</v>
      </c>
      <c r="BO107" s="19">
        <v>4</v>
      </c>
      <c r="BP107" s="23">
        <v>5</v>
      </c>
      <c r="BQ107" s="3"/>
    </row>
    <row r="108" spans="1:69" s="1" customFormat="1" ht="21">
      <c r="A108" s="95" t="s">
        <v>81</v>
      </c>
      <c r="B108" s="49" t="s">
        <v>240</v>
      </c>
      <c r="C108" s="52"/>
      <c r="D108" s="77">
        <f t="shared" si="45"/>
        <v>13.838709677419354</v>
      </c>
      <c r="E108" s="65"/>
      <c r="F108" s="73"/>
      <c r="G108" s="25">
        <f>G109+G110+G111+G112</f>
        <v>17</v>
      </c>
      <c r="H108" s="15">
        <f t="shared" ref="H108:T108" si="60">H109+H110+H111+H112</f>
        <v>17</v>
      </c>
      <c r="I108" s="15">
        <f t="shared" si="60"/>
        <v>17</v>
      </c>
      <c r="J108" s="15">
        <f t="shared" si="60"/>
        <v>20</v>
      </c>
      <c r="K108" s="15">
        <f t="shared" si="60"/>
        <v>0</v>
      </c>
      <c r="L108" s="15">
        <f t="shared" si="60"/>
        <v>16</v>
      </c>
      <c r="M108" s="15">
        <f t="shared" si="60"/>
        <v>20</v>
      </c>
      <c r="N108" s="15">
        <f t="shared" si="60"/>
        <v>0</v>
      </c>
      <c r="O108" s="15">
        <f t="shared" si="60"/>
        <v>16</v>
      </c>
      <c r="P108" s="15">
        <f t="shared" si="60"/>
        <v>18</v>
      </c>
      <c r="Q108" s="15">
        <f t="shared" si="60"/>
        <v>17</v>
      </c>
      <c r="R108" s="15">
        <f t="shared" si="60"/>
        <v>17</v>
      </c>
      <c r="S108" s="15">
        <f t="shared" si="60"/>
        <v>16</v>
      </c>
      <c r="T108" s="15">
        <f t="shared" si="60"/>
        <v>14</v>
      </c>
      <c r="U108" s="15">
        <f>U109+U110+U111+U112</f>
        <v>12</v>
      </c>
      <c r="V108" s="15">
        <f t="shared" ref="V108:AF108" si="61">V109+V110+V111+V112</f>
        <v>17</v>
      </c>
      <c r="W108" s="15">
        <f t="shared" si="61"/>
        <v>17</v>
      </c>
      <c r="X108" s="15">
        <f t="shared" si="61"/>
        <v>19</v>
      </c>
      <c r="Y108" s="15">
        <f t="shared" si="61"/>
        <v>17</v>
      </c>
      <c r="Z108" s="15">
        <f t="shared" si="61"/>
        <v>16</v>
      </c>
      <c r="AA108" s="15">
        <f t="shared" si="61"/>
        <v>20</v>
      </c>
      <c r="AB108" s="15">
        <f t="shared" si="61"/>
        <v>0</v>
      </c>
      <c r="AC108" s="15">
        <f t="shared" si="61"/>
        <v>18</v>
      </c>
      <c r="AD108" s="15">
        <f>AD109+AD110+AD111+AD112</f>
        <v>20</v>
      </c>
      <c r="AE108" s="15">
        <f t="shared" si="61"/>
        <v>18</v>
      </c>
      <c r="AF108" s="15">
        <f t="shared" si="61"/>
        <v>0</v>
      </c>
      <c r="AG108" s="15">
        <f>AG109+AG110+AG111+AG112</f>
        <v>14</v>
      </c>
      <c r="AH108" s="15"/>
      <c r="AI108" s="15"/>
      <c r="AJ108" s="15"/>
      <c r="AK108" s="15">
        <v>0</v>
      </c>
      <c r="AL108" s="15"/>
      <c r="AM108" s="15"/>
      <c r="AN108" s="15"/>
      <c r="AO108" s="15">
        <f>AO109+AO110+AO111+AO112</f>
        <v>12</v>
      </c>
      <c r="AP108" s="15">
        <f t="shared" ref="AP108:BP108" si="62">AP109+AP110+AP111+AP112</f>
        <v>15</v>
      </c>
      <c r="AQ108" s="15">
        <f t="shared" si="62"/>
        <v>14</v>
      </c>
      <c r="AR108" s="15">
        <f t="shared" si="62"/>
        <v>18</v>
      </c>
      <c r="AS108" s="15">
        <f t="shared" si="62"/>
        <v>16</v>
      </c>
      <c r="AT108" s="15">
        <f t="shared" si="62"/>
        <v>20</v>
      </c>
      <c r="AU108" s="15">
        <f t="shared" si="62"/>
        <v>18</v>
      </c>
      <c r="AV108" s="15">
        <f t="shared" si="62"/>
        <v>20</v>
      </c>
      <c r="AW108" s="15">
        <f t="shared" si="62"/>
        <v>0</v>
      </c>
      <c r="AX108" s="15">
        <f t="shared" si="62"/>
        <v>19</v>
      </c>
      <c r="AY108" s="15">
        <f t="shared" si="62"/>
        <v>19</v>
      </c>
      <c r="AZ108" s="15">
        <f t="shared" si="62"/>
        <v>19</v>
      </c>
      <c r="BA108" s="15">
        <f t="shared" si="62"/>
        <v>16</v>
      </c>
      <c r="BB108" s="15">
        <f t="shared" si="62"/>
        <v>17</v>
      </c>
      <c r="BC108" s="15">
        <f t="shared" si="62"/>
        <v>20</v>
      </c>
      <c r="BD108" s="15">
        <f t="shared" si="62"/>
        <v>0</v>
      </c>
      <c r="BE108" s="15">
        <f t="shared" si="62"/>
        <v>20</v>
      </c>
      <c r="BF108" s="15">
        <f t="shared" si="62"/>
        <v>20</v>
      </c>
      <c r="BG108" s="15">
        <f t="shared" si="62"/>
        <v>13</v>
      </c>
      <c r="BH108" s="15">
        <f t="shared" si="62"/>
        <v>17</v>
      </c>
      <c r="BI108" s="15">
        <f t="shared" si="62"/>
        <v>20</v>
      </c>
      <c r="BJ108" s="15">
        <f t="shared" si="62"/>
        <v>19</v>
      </c>
      <c r="BK108" s="15">
        <f t="shared" si="62"/>
        <v>20</v>
      </c>
      <c r="BL108" s="15">
        <f t="shared" si="62"/>
        <v>18</v>
      </c>
      <c r="BM108" s="15">
        <f t="shared" si="62"/>
        <v>20</v>
      </c>
      <c r="BN108" s="15">
        <f t="shared" si="62"/>
        <v>20</v>
      </c>
      <c r="BO108" s="15">
        <f t="shared" si="62"/>
        <v>20</v>
      </c>
      <c r="BP108" s="15">
        <f t="shared" si="62"/>
        <v>15</v>
      </c>
      <c r="BQ108" s="3"/>
    </row>
    <row r="109" spans="1:69" s="1" customFormat="1" ht="47.25">
      <c r="A109" s="96" t="s">
        <v>82</v>
      </c>
      <c r="B109" s="43" t="s">
        <v>58</v>
      </c>
      <c r="C109" s="44"/>
      <c r="D109" s="77">
        <f t="shared" si="45"/>
        <v>3.7419354838709675</v>
      </c>
      <c r="E109" s="46"/>
      <c r="F109" s="72"/>
      <c r="G109" s="6">
        <v>4</v>
      </c>
      <c r="H109" s="3">
        <v>4</v>
      </c>
      <c r="I109" s="3">
        <v>4</v>
      </c>
      <c r="J109" s="3">
        <v>5</v>
      </c>
      <c r="K109" s="3"/>
      <c r="L109" s="3">
        <v>4</v>
      </c>
      <c r="M109" s="3">
        <v>5</v>
      </c>
      <c r="N109" s="3">
        <v>0</v>
      </c>
      <c r="O109" s="3">
        <v>4</v>
      </c>
      <c r="P109" s="3">
        <v>4</v>
      </c>
      <c r="Q109" s="3">
        <v>4</v>
      </c>
      <c r="R109" s="3">
        <v>4</v>
      </c>
      <c r="S109" s="3">
        <v>4</v>
      </c>
      <c r="T109" s="3">
        <v>3</v>
      </c>
      <c r="U109" s="3">
        <v>4</v>
      </c>
      <c r="V109" s="3">
        <v>4</v>
      </c>
      <c r="W109" s="3">
        <v>4</v>
      </c>
      <c r="X109" s="3">
        <v>4</v>
      </c>
      <c r="Y109" s="3">
        <v>4</v>
      </c>
      <c r="Z109" s="3">
        <v>4</v>
      </c>
      <c r="AA109" s="3">
        <v>5</v>
      </c>
      <c r="AB109" s="3"/>
      <c r="AC109" s="3">
        <v>4</v>
      </c>
      <c r="AD109" s="3">
        <v>5</v>
      </c>
      <c r="AE109" s="3">
        <v>4</v>
      </c>
      <c r="AF109" s="3"/>
      <c r="AG109" s="3">
        <v>4</v>
      </c>
      <c r="AH109" s="3">
        <v>4</v>
      </c>
      <c r="AI109" s="3">
        <v>4</v>
      </c>
      <c r="AJ109" s="3">
        <v>4</v>
      </c>
      <c r="AK109" s="3">
        <v>4</v>
      </c>
      <c r="AL109" s="3">
        <v>5</v>
      </c>
      <c r="AM109" s="3"/>
      <c r="AN109" s="3">
        <v>4</v>
      </c>
      <c r="AO109" s="3">
        <v>3</v>
      </c>
      <c r="AP109" s="3">
        <v>4</v>
      </c>
      <c r="AQ109" s="3">
        <v>4</v>
      </c>
      <c r="AR109" s="3">
        <v>4</v>
      </c>
      <c r="AS109" s="3">
        <v>4</v>
      </c>
      <c r="AT109" s="3">
        <v>5</v>
      </c>
      <c r="AU109" s="3">
        <v>4</v>
      </c>
      <c r="AV109" s="3">
        <v>5</v>
      </c>
      <c r="AW109" s="3"/>
      <c r="AX109" s="3">
        <v>5</v>
      </c>
      <c r="AY109" s="19">
        <v>4</v>
      </c>
      <c r="AZ109" s="3">
        <v>4</v>
      </c>
      <c r="BA109" s="3">
        <v>4</v>
      </c>
      <c r="BB109" s="3">
        <v>4</v>
      </c>
      <c r="BC109" s="3">
        <v>5</v>
      </c>
      <c r="BD109" s="3"/>
      <c r="BE109" s="3">
        <v>5</v>
      </c>
      <c r="BF109" s="3">
        <v>5</v>
      </c>
      <c r="BG109" s="3">
        <v>4</v>
      </c>
      <c r="BH109" s="3">
        <v>4</v>
      </c>
      <c r="BI109" s="3">
        <v>5</v>
      </c>
      <c r="BJ109" s="3">
        <v>5</v>
      </c>
      <c r="BK109" s="3">
        <v>5</v>
      </c>
      <c r="BL109" s="19">
        <v>5</v>
      </c>
      <c r="BM109" s="19">
        <v>5</v>
      </c>
      <c r="BN109" s="19">
        <v>5</v>
      </c>
      <c r="BO109" s="19">
        <v>5</v>
      </c>
      <c r="BP109" s="23"/>
      <c r="BQ109" s="3"/>
    </row>
    <row r="110" spans="1:69" s="1" customFormat="1" ht="47.25">
      <c r="A110" s="96" t="s">
        <v>83</v>
      </c>
      <c r="B110" s="43" t="s">
        <v>58</v>
      </c>
      <c r="C110" s="44"/>
      <c r="D110" s="77">
        <f t="shared" si="45"/>
        <v>3.8225806451612905</v>
      </c>
      <c r="E110" s="46"/>
      <c r="F110" s="72"/>
      <c r="G110" s="6">
        <v>4</v>
      </c>
      <c r="H110" s="3">
        <v>4</v>
      </c>
      <c r="I110" s="3">
        <v>4</v>
      </c>
      <c r="J110" s="3">
        <v>5</v>
      </c>
      <c r="K110" s="3"/>
      <c r="L110" s="3">
        <v>4</v>
      </c>
      <c r="M110" s="3">
        <v>5</v>
      </c>
      <c r="N110" s="3">
        <v>0</v>
      </c>
      <c r="O110" s="3">
        <v>4</v>
      </c>
      <c r="P110" s="3">
        <v>4</v>
      </c>
      <c r="Q110" s="3">
        <v>4</v>
      </c>
      <c r="R110" s="3">
        <v>4</v>
      </c>
      <c r="S110" s="3">
        <v>4</v>
      </c>
      <c r="T110" s="3">
        <v>3</v>
      </c>
      <c r="U110" s="3">
        <v>4</v>
      </c>
      <c r="V110" s="3">
        <v>4</v>
      </c>
      <c r="W110" s="3">
        <v>4</v>
      </c>
      <c r="X110" s="3">
        <v>5</v>
      </c>
      <c r="Y110" s="3">
        <v>4</v>
      </c>
      <c r="Z110" s="3">
        <v>4</v>
      </c>
      <c r="AA110" s="3">
        <v>5</v>
      </c>
      <c r="AB110" s="3"/>
      <c r="AC110" s="3">
        <v>4</v>
      </c>
      <c r="AD110" s="3">
        <v>5</v>
      </c>
      <c r="AE110" s="3">
        <v>4</v>
      </c>
      <c r="AF110" s="3"/>
      <c r="AG110" s="3">
        <v>4</v>
      </c>
      <c r="AH110" s="3">
        <v>4</v>
      </c>
      <c r="AI110" s="3">
        <v>4</v>
      </c>
      <c r="AJ110" s="3">
        <v>4</v>
      </c>
      <c r="AK110" s="3">
        <v>4</v>
      </c>
      <c r="AL110" s="3">
        <v>5</v>
      </c>
      <c r="AM110" s="3"/>
      <c r="AN110" s="3">
        <v>4</v>
      </c>
      <c r="AO110" s="3">
        <v>3</v>
      </c>
      <c r="AP110" s="3">
        <v>3</v>
      </c>
      <c r="AQ110" s="3">
        <v>4</v>
      </c>
      <c r="AR110" s="3">
        <v>4</v>
      </c>
      <c r="AS110" s="3">
        <v>4</v>
      </c>
      <c r="AT110" s="3">
        <v>5</v>
      </c>
      <c r="AU110" s="3">
        <v>4</v>
      </c>
      <c r="AV110" s="3">
        <v>5</v>
      </c>
      <c r="AW110" s="3"/>
      <c r="AX110" s="3">
        <v>4</v>
      </c>
      <c r="AY110" s="19">
        <v>5</v>
      </c>
      <c r="AZ110" s="3">
        <v>5</v>
      </c>
      <c r="BA110" s="3">
        <v>4</v>
      </c>
      <c r="BB110" s="3">
        <v>4</v>
      </c>
      <c r="BC110" s="3">
        <v>5</v>
      </c>
      <c r="BD110" s="3"/>
      <c r="BE110" s="3">
        <v>5</v>
      </c>
      <c r="BF110" s="3">
        <v>5</v>
      </c>
      <c r="BG110" s="3">
        <v>4</v>
      </c>
      <c r="BH110" s="3">
        <v>4</v>
      </c>
      <c r="BI110" s="3">
        <v>5</v>
      </c>
      <c r="BJ110" s="3">
        <v>5</v>
      </c>
      <c r="BK110" s="3">
        <v>5</v>
      </c>
      <c r="BL110" s="19">
        <v>4</v>
      </c>
      <c r="BM110" s="19">
        <v>5</v>
      </c>
      <c r="BN110" s="19">
        <v>5</v>
      </c>
      <c r="BO110" s="19">
        <v>5</v>
      </c>
      <c r="BP110" s="23">
        <v>5</v>
      </c>
      <c r="BQ110" s="3"/>
    </row>
    <row r="111" spans="1:69" s="1" customFormat="1" ht="47.25">
      <c r="A111" s="96" t="s">
        <v>84</v>
      </c>
      <c r="B111" s="43" t="s">
        <v>58</v>
      </c>
      <c r="C111" s="44"/>
      <c r="D111" s="77">
        <f t="shared" si="45"/>
        <v>3.9193548387096775</v>
      </c>
      <c r="E111" s="46"/>
      <c r="F111" s="72"/>
      <c r="G111" s="6">
        <v>4</v>
      </c>
      <c r="H111" s="3">
        <v>4</v>
      </c>
      <c r="I111" s="3">
        <v>4</v>
      </c>
      <c r="J111" s="3">
        <v>5</v>
      </c>
      <c r="K111" s="3"/>
      <c r="L111" s="3">
        <v>4</v>
      </c>
      <c r="M111" s="3">
        <v>5</v>
      </c>
      <c r="N111" s="3">
        <v>0</v>
      </c>
      <c r="O111" s="3">
        <v>4</v>
      </c>
      <c r="P111" s="3">
        <v>5</v>
      </c>
      <c r="Q111" s="3">
        <v>4</v>
      </c>
      <c r="R111" s="3">
        <v>4</v>
      </c>
      <c r="S111" s="3">
        <v>5</v>
      </c>
      <c r="T111" s="3">
        <v>3</v>
      </c>
      <c r="U111" s="3">
        <v>4</v>
      </c>
      <c r="V111" s="3">
        <v>4</v>
      </c>
      <c r="W111" s="3">
        <v>4</v>
      </c>
      <c r="X111" s="3">
        <v>5</v>
      </c>
      <c r="Y111" s="3">
        <v>4</v>
      </c>
      <c r="Z111" s="3">
        <v>4</v>
      </c>
      <c r="AA111" s="3">
        <v>5</v>
      </c>
      <c r="AB111" s="3"/>
      <c r="AC111" s="3">
        <v>5</v>
      </c>
      <c r="AD111" s="3">
        <v>5</v>
      </c>
      <c r="AE111" s="3">
        <v>5</v>
      </c>
      <c r="AF111" s="3"/>
      <c r="AG111" s="3">
        <v>3</v>
      </c>
      <c r="AH111" s="3">
        <v>5</v>
      </c>
      <c r="AI111" s="3">
        <v>4</v>
      </c>
      <c r="AJ111" s="3">
        <v>4</v>
      </c>
      <c r="AK111" s="3">
        <v>5</v>
      </c>
      <c r="AL111" s="3">
        <v>5</v>
      </c>
      <c r="AM111" s="3"/>
      <c r="AN111" s="3">
        <v>4</v>
      </c>
      <c r="AO111" s="3">
        <v>3</v>
      </c>
      <c r="AP111" s="3">
        <v>3</v>
      </c>
      <c r="AQ111" s="3">
        <v>3</v>
      </c>
      <c r="AR111" s="3">
        <v>5</v>
      </c>
      <c r="AS111" s="3">
        <v>4</v>
      </c>
      <c r="AT111" s="3">
        <v>5</v>
      </c>
      <c r="AU111" s="3">
        <v>5</v>
      </c>
      <c r="AV111" s="3">
        <v>5</v>
      </c>
      <c r="AW111" s="3"/>
      <c r="AX111" s="3">
        <v>5</v>
      </c>
      <c r="AY111" s="19">
        <v>5</v>
      </c>
      <c r="AZ111" s="3">
        <v>5</v>
      </c>
      <c r="BA111" s="3">
        <v>4</v>
      </c>
      <c r="BB111" s="3">
        <v>4</v>
      </c>
      <c r="BC111" s="3">
        <v>5</v>
      </c>
      <c r="BD111" s="3"/>
      <c r="BE111" s="3">
        <v>5</v>
      </c>
      <c r="BF111" s="3">
        <v>5</v>
      </c>
      <c r="BG111" s="3">
        <v>4</v>
      </c>
      <c r="BH111" s="3">
        <v>4</v>
      </c>
      <c r="BI111" s="3">
        <v>5</v>
      </c>
      <c r="BJ111" s="3">
        <v>4</v>
      </c>
      <c r="BK111" s="3">
        <v>5</v>
      </c>
      <c r="BL111" s="19">
        <v>4</v>
      </c>
      <c r="BM111" s="19">
        <v>5</v>
      </c>
      <c r="BN111" s="19">
        <v>5</v>
      </c>
      <c r="BO111" s="19">
        <v>5</v>
      </c>
      <c r="BP111" s="23">
        <v>5</v>
      </c>
      <c r="BQ111" s="3"/>
    </row>
    <row r="112" spans="1:69" s="1" customFormat="1" ht="31.5">
      <c r="A112" s="98" t="s">
        <v>151</v>
      </c>
      <c r="B112" s="42" t="s">
        <v>14</v>
      </c>
      <c r="C112" s="44"/>
      <c r="D112" s="77">
        <f t="shared" si="45"/>
        <v>4.064516129032258</v>
      </c>
      <c r="E112" s="46"/>
      <c r="F112" s="72"/>
      <c r="G112" s="6">
        <v>5</v>
      </c>
      <c r="H112" s="3">
        <v>5</v>
      </c>
      <c r="I112" s="3">
        <v>5</v>
      </c>
      <c r="J112" s="3">
        <v>5</v>
      </c>
      <c r="K112" s="3"/>
      <c r="L112" s="3">
        <v>4</v>
      </c>
      <c r="M112" s="3">
        <v>5</v>
      </c>
      <c r="N112" s="3">
        <v>0</v>
      </c>
      <c r="O112" s="3">
        <v>4</v>
      </c>
      <c r="P112" s="3">
        <v>5</v>
      </c>
      <c r="Q112" s="3">
        <v>5</v>
      </c>
      <c r="R112" s="3">
        <v>5</v>
      </c>
      <c r="S112" s="3">
        <v>3</v>
      </c>
      <c r="T112" s="3">
        <v>5</v>
      </c>
      <c r="U112" s="3"/>
      <c r="V112" s="3">
        <v>5</v>
      </c>
      <c r="W112" s="3">
        <v>5</v>
      </c>
      <c r="X112" s="3">
        <v>5</v>
      </c>
      <c r="Y112" s="3">
        <v>5</v>
      </c>
      <c r="Z112" s="3">
        <v>4</v>
      </c>
      <c r="AA112" s="3">
        <v>5</v>
      </c>
      <c r="AB112" s="3"/>
      <c r="AC112" s="3">
        <v>5</v>
      </c>
      <c r="AD112" s="3">
        <v>5</v>
      </c>
      <c r="AE112" s="3">
        <v>5</v>
      </c>
      <c r="AF112" s="3"/>
      <c r="AG112" s="3">
        <v>3</v>
      </c>
      <c r="AH112" s="3">
        <v>5</v>
      </c>
      <c r="AI112" s="3">
        <v>4</v>
      </c>
      <c r="AJ112" s="3">
        <v>5</v>
      </c>
      <c r="AK112" s="3">
        <v>5</v>
      </c>
      <c r="AL112" s="3">
        <v>5</v>
      </c>
      <c r="AM112" s="3"/>
      <c r="AN112" s="3">
        <v>5</v>
      </c>
      <c r="AO112" s="3">
        <v>3</v>
      </c>
      <c r="AP112" s="3">
        <v>5</v>
      </c>
      <c r="AQ112" s="3">
        <v>3</v>
      </c>
      <c r="AR112" s="3">
        <v>5</v>
      </c>
      <c r="AS112" s="3">
        <v>4</v>
      </c>
      <c r="AT112" s="3">
        <v>5</v>
      </c>
      <c r="AU112" s="3">
        <v>5</v>
      </c>
      <c r="AV112" s="3">
        <v>5</v>
      </c>
      <c r="AW112" s="3"/>
      <c r="AX112" s="3">
        <v>5</v>
      </c>
      <c r="AY112" s="19">
        <v>5</v>
      </c>
      <c r="AZ112" s="3">
        <v>5</v>
      </c>
      <c r="BA112" s="3">
        <v>4</v>
      </c>
      <c r="BB112" s="3">
        <v>5</v>
      </c>
      <c r="BC112" s="3">
        <v>5</v>
      </c>
      <c r="BD112" s="3"/>
      <c r="BE112" s="3">
        <v>5</v>
      </c>
      <c r="BF112" s="3">
        <v>5</v>
      </c>
      <c r="BG112" s="3">
        <v>1</v>
      </c>
      <c r="BH112" s="3">
        <v>5</v>
      </c>
      <c r="BI112" s="3">
        <v>5</v>
      </c>
      <c r="BJ112" s="3">
        <v>5</v>
      </c>
      <c r="BK112" s="3">
        <v>5</v>
      </c>
      <c r="BL112" s="19">
        <v>5</v>
      </c>
      <c r="BM112" s="19">
        <v>5</v>
      </c>
      <c r="BN112" s="19">
        <v>5</v>
      </c>
      <c r="BO112" s="19">
        <v>5</v>
      </c>
      <c r="BP112" s="23">
        <v>5</v>
      </c>
      <c r="BQ112" s="3"/>
    </row>
    <row r="113" spans="1:69" s="1" customFormat="1" ht="37.5">
      <c r="A113" s="101" t="s">
        <v>85</v>
      </c>
      <c r="B113" s="55" t="s">
        <v>148</v>
      </c>
      <c r="C113" s="56"/>
      <c r="D113" s="77">
        <f t="shared" si="45"/>
        <v>1.4516129032258065</v>
      </c>
      <c r="E113" s="64"/>
      <c r="F113" s="73"/>
      <c r="G113" s="25">
        <f>G114+G115</f>
        <v>1</v>
      </c>
      <c r="H113" s="15">
        <f t="shared" ref="H113:AF113" si="63">H114+H115</f>
        <v>2</v>
      </c>
      <c r="I113" s="15">
        <f t="shared" si="63"/>
        <v>0</v>
      </c>
      <c r="J113" s="15">
        <f t="shared" si="63"/>
        <v>0</v>
      </c>
      <c r="K113" s="15">
        <f t="shared" si="63"/>
        <v>0</v>
      </c>
      <c r="L113" s="15">
        <f t="shared" si="63"/>
        <v>1</v>
      </c>
      <c r="M113" s="15">
        <f t="shared" si="63"/>
        <v>0</v>
      </c>
      <c r="N113" s="15">
        <f t="shared" si="63"/>
        <v>0</v>
      </c>
      <c r="O113" s="15">
        <f t="shared" si="63"/>
        <v>1</v>
      </c>
      <c r="P113" s="15">
        <f t="shared" si="63"/>
        <v>1</v>
      </c>
      <c r="Q113" s="15">
        <f t="shared" si="63"/>
        <v>2</v>
      </c>
      <c r="R113" s="15">
        <f t="shared" si="63"/>
        <v>1</v>
      </c>
      <c r="S113" s="15">
        <f t="shared" si="63"/>
        <v>1</v>
      </c>
      <c r="T113" s="15">
        <f t="shared" si="63"/>
        <v>1</v>
      </c>
      <c r="U113" s="15">
        <f t="shared" si="63"/>
        <v>0</v>
      </c>
      <c r="V113" s="15">
        <f t="shared" si="63"/>
        <v>1</v>
      </c>
      <c r="W113" s="15">
        <f t="shared" si="63"/>
        <v>0</v>
      </c>
      <c r="X113" s="15">
        <f t="shared" si="63"/>
        <v>1</v>
      </c>
      <c r="Y113" s="15">
        <f t="shared" si="63"/>
        <v>2</v>
      </c>
      <c r="Z113" s="15">
        <f t="shared" si="63"/>
        <v>2</v>
      </c>
      <c r="AA113" s="15">
        <f t="shared" si="63"/>
        <v>1</v>
      </c>
      <c r="AB113" s="15">
        <f t="shared" si="63"/>
        <v>0</v>
      </c>
      <c r="AC113" s="15">
        <f t="shared" si="63"/>
        <v>2</v>
      </c>
      <c r="AD113" s="15">
        <f t="shared" si="63"/>
        <v>2</v>
      </c>
      <c r="AE113" s="15">
        <f t="shared" si="63"/>
        <v>1</v>
      </c>
      <c r="AF113" s="15">
        <f t="shared" si="63"/>
        <v>0</v>
      </c>
      <c r="AG113" s="15">
        <f>AG114+AG115</f>
        <v>2</v>
      </c>
      <c r="AH113" s="15">
        <f t="shared" ref="AH113:AN113" si="64">AH114+AH115</f>
        <v>2</v>
      </c>
      <c r="AI113" s="15">
        <f t="shared" si="64"/>
        <v>2</v>
      </c>
      <c r="AJ113" s="15">
        <f t="shared" si="64"/>
        <v>2</v>
      </c>
      <c r="AK113" s="15">
        <f t="shared" si="64"/>
        <v>2</v>
      </c>
      <c r="AL113" s="15">
        <f t="shared" si="64"/>
        <v>2</v>
      </c>
      <c r="AM113" s="15">
        <f t="shared" si="64"/>
        <v>0</v>
      </c>
      <c r="AN113" s="15">
        <f t="shared" si="64"/>
        <v>2</v>
      </c>
      <c r="AO113" s="15">
        <f>AO114+AO115</f>
        <v>2</v>
      </c>
      <c r="AP113" s="15">
        <f t="shared" ref="AP113:BQ113" si="65">AP114+AP115</f>
        <v>2</v>
      </c>
      <c r="AQ113" s="15">
        <f t="shared" si="65"/>
        <v>2</v>
      </c>
      <c r="AR113" s="15">
        <f t="shared" si="65"/>
        <v>2</v>
      </c>
      <c r="AS113" s="15">
        <f t="shared" si="65"/>
        <v>2</v>
      </c>
      <c r="AT113" s="15">
        <f t="shared" si="65"/>
        <v>2</v>
      </c>
      <c r="AU113" s="15">
        <f t="shared" si="65"/>
        <v>2</v>
      </c>
      <c r="AV113" s="15">
        <f t="shared" si="65"/>
        <v>2</v>
      </c>
      <c r="AW113" s="15">
        <f t="shared" si="65"/>
        <v>2</v>
      </c>
      <c r="AX113" s="15">
        <f t="shared" si="65"/>
        <v>2</v>
      </c>
      <c r="AY113" s="15">
        <f t="shared" si="65"/>
        <v>2</v>
      </c>
      <c r="AZ113" s="15">
        <f t="shared" si="65"/>
        <v>2</v>
      </c>
      <c r="BA113" s="15">
        <f t="shared" si="65"/>
        <v>2</v>
      </c>
      <c r="BB113" s="15">
        <f t="shared" si="65"/>
        <v>2</v>
      </c>
      <c r="BC113" s="15">
        <f t="shared" si="65"/>
        <v>2</v>
      </c>
      <c r="BD113" s="15">
        <f t="shared" si="65"/>
        <v>2</v>
      </c>
      <c r="BE113" s="15">
        <f t="shared" si="65"/>
        <v>2</v>
      </c>
      <c r="BF113" s="15">
        <f t="shared" si="65"/>
        <v>2</v>
      </c>
      <c r="BG113" s="15">
        <f t="shared" si="65"/>
        <v>2</v>
      </c>
      <c r="BH113" s="15">
        <f t="shared" si="65"/>
        <v>2</v>
      </c>
      <c r="BI113" s="15">
        <f t="shared" si="65"/>
        <v>2</v>
      </c>
      <c r="BJ113" s="15">
        <f t="shared" si="65"/>
        <v>0</v>
      </c>
      <c r="BK113" s="15">
        <f t="shared" si="65"/>
        <v>1</v>
      </c>
      <c r="BL113" s="15">
        <f t="shared" si="65"/>
        <v>2</v>
      </c>
      <c r="BM113" s="15">
        <f t="shared" si="65"/>
        <v>2</v>
      </c>
      <c r="BN113" s="15">
        <f t="shared" si="65"/>
        <v>2</v>
      </c>
      <c r="BO113" s="15">
        <f t="shared" si="65"/>
        <v>2</v>
      </c>
      <c r="BP113" s="15">
        <f t="shared" si="65"/>
        <v>2</v>
      </c>
      <c r="BQ113" s="3">
        <f t="shared" si="65"/>
        <v>0</v>
      </c>
    </row>
    <row r="114" spans="1:69" s="1" customFormat="1" ht="47.25">
      <c r="A114" s="98" t="s">
        <v>152</v>
      </c>
      <c r="B114" s="42" t="s">
        <v>9</v>
      </c>
      <c r="C114" s="45">
        <f>COUNTIF(G114:BQ114,"да")/70</f>
        <v>0</v>
      </c>
      <c r="D114" s="77">
        <f t="shared" si="45"/>
        <v>0.82258064516129037</v>
      </c>
      <c r="E114" s="46"/>
      <c r="F114" s="71"/>
      <c r="G114" s="6">
        <v>1</v>
      </c>
      <c r="H114" s="3">
        <v>1</v>
      </c>
      <c r="I114" s="3"/>
      <c r="J114" s="3"/>
      <c r="K114" s="3"/>
      <c r="L114" s="3">
        <v>1</v>
      </c>
      <c r="M114" s="3"/>
      <c r="N114" s="3">
        <v>0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0</v>
      </c>
      <c r="V114" s="3">
        <v>1</v>
      </c>
      <c r="W114" s="3"/>
      <c r="X114" s="3">
        <v>1</v>
      </c>
      <c r="Y114" s="3">
        <v>1</v>
      </c>
      <c r="Z114" s="3">
        <v>1</v>
      </c>
      <c r="AA114" s="3">
        <v>1</v>
      </c>
      <c r="AB114" s="3"/>
      <c r="AC114" s="3">
        <v>1</v>
      </c>
      <c r="AD114" s="3">
        <v>1</v>
      </c>
      <c r="AE114" s="3">
        <v>1</v>
      </c>
      <c r="AF114" s="3"/>
      <c r="AG114" s="3">
        <v>1</v>
      </c>
      <c r="AH114" s="3">
        <v>1</v>
      </c>
      <c r="AI114" s="3">
        <v>1</v>
      </c>
      <c r="AJ114" s="3">
        <v>1</v>
      </c>
      <c r="AK114" s="3">
        <v>1</v>
      </c>
      <c r="AL114" s="3">
        <v>1</v>
      </c>
      <c r="AM114" s="3"/>
      <c r="AN114" s="3">
        <v>1</v>
      </c>
      <c r="AO114" s="3">
        <v>1</v>
      </c>
      <c r="AP114" s="3">
        <v>1</v>
      </c>
      <c r="AQ114" s="3">
        <v>1</v>
      </c>
      <c r="AR114" s="3">
        <v>1</v>
      </c>
      <c r="AS114" s="3">
        <v>1</v>
      </c>
      <c r="AT114" s="3">
        <v>1</v>
      </c>
      <c r="AU114" s="3">
        <v>1</v>
      </c>
      <c r="AV114" s="3">
        <v>1</v>
      </c>
      <c r="AW114" s="3">
        <v>1</v>
      </c>
      <c r="AX114" s="3">
        <v>1</v>
      </c>
      <c r="AY114" s="19">
        <v>1</v>
      </c>
      <c r="AZ114" s="3">
        <v>1</v>
      </c>
      <c r="BA114" s="3">
        <v>1</v>
      </c>
      <c r="BB114" s="3">
        <v>1</v>
      </c>
      <c r="BC114" s="3">
        <v>1</v>
      </c>
      <c r="BD114" s="3">
        <v>1</v>
      </c>
      <c r="BE114" s="3">
        <v>1</v>
      </c>
      <c r="BF114" s="3">
        <v>1</v>
      </c>
      <c r="BG114" s="3">
        <v>1</v>
      </c>
      <c r="BH114" s="3">
        <v>1</v>
      </c>
      <c r="BI114" s="3">
        <v>1</v>
      </c>
      <c r="BJ114" s="3"/>
      <c r="BK114" s="3">
        <v>1</v>
      </c>
      <c r="BL114" s="19">
        <v>1</v>
      </c>
      <c r="BM114" s="19">
        <v>1</v>
      </c>
      <c r="BN114" s="19">
        <v>1</v>
      </c>
      <c r="BO114" s="19">
        <v>1</v>
      </c>
      <c r="BP114" s="23">
        <v>1</v>
      </c>
      <c r="BQ114" s="3"/>
    </row>
    <row r="115" spans="1:69" s="1" customFormat="1" ht="48" thickBot="1">
      <c r="A115" s="102" t="s">
        <v>153</v>
      </c>
      <c r="B115" s="103" t="s">
        <v>9</v>
      </c>
      <c r="C115" s="104">
        <f>COUNTIF(G115:BQ115,"да")/70</f>
        <v>0</v>
      </c>
      <c r="D115" s="77">
        <f t="shared" si="45"/>
        <v>0.62903225806451613</v>
      </c>
      <c r="E115" s="105"/>
      <c r="F115" s="106"/>
      <c r="G115" s="6"/>
      <c r="H115" s="3">
        <v>1</v>
      </c>
      <c r="I115" s="3"/>
      <c r="J115" s="3"/>
      <c r="K115" s="3"/>
      <c r="L115" s="3"/>
      <c r="M115" s="3"/>
      <c r="N115" s="3">
        <v>0</v>
      </c>
      <c r="O115" s="3"/>
      <c r="P115" s="3"/>
      <c r="Q115" s="3">
        <v>1</v>
      </c>
      <c r="R115" s="3"/>
      <c r="S115" s="3"/>
      <c r="T115" s="3"/>
      <c r="U115" s="3">
        <v>0</v>
      </c>
      <c r="V115" s="3"/>
      <c r="W115" s="3"/>
      <c r="X115" s="3"/>
      <c r="Y115" s="3">
        <v>1</v>
      </c>
      <c r="Z115" s="3">
        <v>1</v>
      </c>
      <c r="AA115" s="3"/>
      <c r="AB115" s="3"/>
      <c r="AC115" s="3">
        <v>1</v>
      </c>
      <c r="AD115" s="3">
        <v>1</v>
      </c>
      <c r="AE115" s="3"/>
      <c r="AF115" s="3"/>
      <c r="AG115" s="3">
        <v>1</v>
      </c>
      <c r="AH115" s="3">
        <v>1</v>
      </c>
      <c r="AI115" s="3">
        <v>1</v>
      </c>
      <c r="AJ115" s="3">
        <v>1</v>
      </c>
      <c r="AK115" s="3">
        <v>1</v>
      </c>
      <c r="AL115" s="3">
        <v>1</v>
      </c>
      <c r="AM115" s="3"/>
      <c r="AN115" s="3">
        <v>1</v>
      </c>
      <c r="AO115" s="3">
        <v>1</v>
      </c>
      <c r="AP115" s="3">
        <v>1</v>
      </c>
      <c r="AQ115" s="3">
        <v>1</v>
      </c>
      <c r="AR115" s="3">
        <v>1</v>
      </c>
      <c r="AS115" s="3">
        <v>1</v>
      </c>
      <c r="AT115" s="3">
        <v>1</v>
      </c>
      <c r="AU115" s="3">
        <v>1</v>
      </c>
      <c r="AV115" s="3">
        <v>1</v>
      </c>
      <c r="AW115" s="3">
        <v>1</v>
      </c>
      <c r="AX115" s="3">
        <v>1</v>
      </c>
      <c r="AY115" s="19">
        <v>1</v>
      </c>
      <c r="AZ115" s="3">
        <v>1</v>
      </c>
      <c r="BA115" s="3">
        <v>1</v>
      </c>
      <c r="BB115" s="3">
        <v>1</v>
      </c>
      <c r="BC115" s="3">
        <v>1</v>
      </c>
      <c r="BD115" s="3">
        <v>1</v>
      </c>
      <c r="BE115" s="3">
        <v>1</v>
      </c>
      <c r="BF115" s="3">
        <v>1</v>
      </c>
      <c r="BG115" s="3">
        <v>1</v>
      </c>
      <c r="BH115" s="3">
        <v>1</v>
      </c>
      <c r="BI115" s="3">
        <v>1</v>
      </c>
      <c r="BJ115" s="3"/>
      <c r="BK115" s="3"/>
      <c r="BL115" s="19">
        <v>1</v>
      </c>
      <c r="BM115" s="19">
        <v>1</v>
      </c>
      <c r="BN115" s="19">
        <v>1</v>
      </c>
      <c r="BO115" s="19">
        <v>1</v>
      </c>
      <c r="BP115" s="23">
        <v>1</v>
      </c>
      <c r="BQ115" s="3"/>
    </row>
    <row r="116" spans="1:69">
      <c r="A116" s="4"/>
    </row>
    <row r="117" spans="1:69">
      <c r="A117" s="4"/>
    </row>
  </sheetData>
  <mergeCells count="4">
    <mergeCell ref="A1:F2"/>
    <mergeCell ref="G4:AE4"/>
    <mergeCell ref="AF4:BB4"/>
    <mergeCell ref="BD4:BQ4"/>
  </mergeCells>
  <phoneticPr fontId="16" type="noConversion"/>
  <pageMargins left="0.19685039370078741" right="0.19685039370078741" top="0.19685039370078741" bottom="0.19685039370078741" header="0" footer="0"/>
  <pageSetup paperSize="9" scale="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88 учреждений</vt:lpstr>
      <vt:lpstr>'88 учреждений'!Заголовки_для_печати</vt:lpstr>
      <vt:lpstr>'88 учреждений'!Область_печати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РџРѕР»СЊР·РѕРІР°С‚РµР»СЊ</cp:lastModifiedBy>
  <cp:lastPrinted>2014-03-12T06:24:00Z</cp:lastPrinted>
  <dcterms:created xsi:type="dcterms:W3CDTF">2013-08-13T06:39:42Z</dcterms:created>
  <dcterms:modified xsi:type="dcterms:W3CDTF">2014-03-17T12:28:49Z</dcterms:modified>
</cp:coreProperties>
</file>